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rendan\Documents\BCcampus\Intro to Business Stats\OwnCloud Spreadsheets - Unlocked\"/>
    </mc:Choice>
  </mc:AlternateContent>
  <bookViews>
    <workbookView xWindow="0" yWindow="0" windowWidth="20340" windowHeight="11295" activeTab="1"/>
  </bookViews>
  <sheets>
    <sheet name="Data" sheetId="6" r:id="rId1"/>
    <sheet name="Mann_Whitney U Test" sheetId="5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5" l="1"/>
  <c r="E2" i="5"/>
  <c r="D2" i="5"/>
  <c r="D3" i="5"/>
  <c r="D4" i="5"/>
  <c r="D5" i="5"/>
  <c r="D6" i="5"/>
  <c r="D7" i="5"/>
  <c r="D8" i="5"/>
  <c r="D9" i="5"/>
  <c r="D10" i="5"/>
  <c r="E3" i="5"/>
  <c r="E4" i="5"/>
  <c r="E5" i="5"/>
  <c r="E6" i="5"/>
  <c r="E7" i="5"/>
  <c r="E8" i="5"/>
  <c r="E9" i="5"/>
  <c r="E10" i="5"/>
  <c r="E11" i="5"/>
  <c r="E12" i="5"/>
  <c r="I3" i="5"/>
  <c r="H3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11" i="5"/>
  <c r="D12" i="5"/>
  <c r="L2" i="5"/>
  <c r="L3" i="5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I4" i="5"/>
  <c r="H4" i="5"/>
  <c r="H24" i="5"/>
  <c r="L11" i="5"/>
  <c r="I5" i="5"/>
  <c r="K3" i="5"/>
  <c r="H5" i="5"/>
  <c r="K4" i="5"/>
  <c r="J10" i="5"/>
  <c r="K5" i="5"/>
  <c r="L12" i="5"/>
  <c r="J6" i="5"/>
  <c r="J8" i="5"/>
  <c r="J7" i="5"/>
  <c r="L15" i="5"/>
  <c r="L14" i="5"/>
  <c r="L8" i="5"/>
  <c r="L7" i="5"/>
</calcChain>
</file>

<file path=xl/sharedStrings.xml><?xml version="1.0" encoding="utf-8"?>
<sst xmlns="http://schemas.openxmlformats.org/spreadsheetml/2006/main" count="189" uniqueCount="47">
  <si>
    <t>East</t>
  </si>
  <si>
    <t>West</t>
  </si>
  <si>
    <t>-</t>
  </si>
  <si>
    <t>North Vancouver, B.C. (District Municipality)</t>
  </si>
  <si>
    <t>Group 1 Size</t>
  </si>
  <si>
    <t>Group 2 Size</t>
  </si>
  <si>
    <t>T</t>
  </si>
  <si>
    <t>n</t>
  </si>
  <si>
    <t>North Vancouver, B.C (City)</t>
  </si>
  <si>
    <t>Enter Your Data</t>
  </si>
  <si>
    <t>Rank Calculations</t>
  </si>
  <si>
    <t>Row</t>
  </si>
  <si>
    <t>Cities</t>
  </si>
  <si>
    <t>Populations</t>
  </si>
  <si>
    <t>Locations</t>
  </si>
  <si>
    <t>Ranks</t>
  </si>
  <si>
    <t>St. Albert, AB</t>
  </si>
  <si>
    <t>Strathcona County, AB</t>
  </si>
  <si>
    <t>Boucherville, QC</t>
  </si>
  <si>
    <t>Lacombe, AB</t>
  </si>
  <si>
    <t>Rimouski, QC</t>
  </si>
  <si>
    <t>Repentigny, QC</t>
  </si>
  <si>
    <t>Blainville, QC</t>
  </si>
  <si>
    <t>Fredericton, NB</t>
  </si>
  <si>
    <t>Stratford, ON</t>
  </si>
  <si>
    <t>Aurora, ON</t>
  </si>
  <si>
    <t>Halton Hills, ON</t>
  </si>
  <si>
    <t>Newmarket, ON</t>
  </si>
  <si>
    <t>Red Deer, AB</t>
  </si>
  <si>
    <t>West Vancouver, BC</t>
  </si>
  <si>
    <t>Brossard, QC</t>
  </si>
  <si>
    <t>Camrose, AB</t>
  </si>
  <si>
    <t>Two Tailed Testing for alpha=0.05</t>
  </si>
  <si>
    <t>Two Tailed Testing for alpha=0.01</t>
  </si>
  <si>
    <t xml:space="preserve"> </t>
  </si>
  <si>
    <r>
      <t xml:space="preserve">Conclusion with </t>
    </r>
    <r>
      <rPr>
        <b/>
        <sz val="12"/>
        <color rgb="FFCC9900"/>
        <rFont val="Symbol"/>
        <family val="1"/>
        <charset val="2"/>
      </rPr>
      <t>a</t>
    </r>
    <r>
      <rPr>
        <b/>
        <sz val="12"/>
        <color rgb="FFCC9900"/>
        <rFont val="Palatino Linotype"/>
        <family val="1"/>
      </rPr>
      <t>=0.01</t>
    </r>
  </si>
  <si>
    <r>
      <t>Select</t>
    </r>
    <r>
      <rPr>
        <b/>
        <sz val="11"/>
        <color theme="0"/>
        <rFont val="Symbol"/>
        <family val="1"/>
        <charset val="2"/>
      </rPr>
      <t xml:space="preserve"> a (</t>
    </r>
    <r>
      <rPr>
        <b/>
        <sz val="11"/>
        <color theme="0"/>
        <rFont val="Palatino Linotype"/>
        <family val="1"/>
      </rPr>
      <t>either 0.05 or 0.01</t>
    </r>
    <r>
      <rPr>
        <b/>
        <sz val="11"/>
        <color theme="0"/>
        <rFont val="Symbol"/>
        <family val="1"/>
        <charset val="2"/>
      </rPr>
      <t>)</t>
    </r>
  </si>
  <si>
    <t xml:space="preserve">Conclusion </t>
  </si>
  <si>
    <r>
      <t>U</t>
    </r>
    <r>
      <rPr>
        <b/>
        <i/>
        <vertAlign val="subscript"/>
        <sz val="12"/>
        <color rgb="FF333333"/>
        <rFont val="Times New Roman"/>
        <family val="1"/>
      </rPr>
      <t>W</t>
    </r>
  </si>
  <si>
    <t>p-value for one-sided Z-est</t>
  </si>
  <si>
    <t>p-value for two-sided Z-test</t>
  </si>
  <si>
    <t>Computations of the Mann-Whitney U Statistic</t>
  </si>
  <si>
    <r>
      <t>U</t>
    </r>
    <r>
      <rPr>
        <b/>
        <i/>
        <vertAlign val="subscript"/>
        <sz val="12"/>
        <color rgb="FF333333"/>
        <rFont val="Times New Roman"/>
        <family val="1"/>
      </rPr>
      <t>E</t>
    </r>
  </si>
  <si>
    <t>U Stat</t>
  </si>
  <si>
    <t>U_Critical</t>
  </si>
  <si>
    <r>
      <t xml:space="preserve">Select </t>
    </r>
    <r>
      <rPr>
        <b/>
        <sz val="18"/>
        <color rgb="FFFF0000"/>
        <rFont val="Palatino Linotype"/>
        <family val="1"/>
      </rPr>
      <t xml:space="preserve">East </t>
    </r>
    <r>
      <rPr>
        <b/>
        <sz val="18"/>
        <rFont val="Palatino Linotype"/>
        <family val="1"/>
      </rPr>
      <t>or</t>
    </r>
    <r>
      <rPr>
        <b/>
        <sz val="18"/>
        <color rgb="FFFF0000"/>
        <rFont val="Palatino Linotype"/>
        <family val="1"/>
      </rPr>
      <t xml:space="preserve"> West</t>
    </r>
    <r>
      <rPr>
        <b/>
        <sz val="18"/>
        <color theme="1"/>
        <rFont val="Palatino Linotype"/>
        <family val="1"/>
      </rPr>
      <t xml:space="preserve"> from the Drop-down List under </t>
    </r>
    <r>
      <rPr>
        <b/>
        <i/>
        <sz val="18"/>
        <color theme="1"/>
        <rFont val="Palatino Linotype"/>
        <family val="1"/>
      </rPr>
      <t>Locations</t>
    </r>
    <r>
      <rPr>
        <b/>
        <sz val="18"/>
        <color theme="1"/>
        <rFont val="Palatino Linotype"/>
        <family val="1"/>
      </rPr>
      <t xml:space="preserve"> </t>
    </r>
  </si>
  <si>
    <t>Z-value when n1, n2 &gt;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</si>
</sst>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Palatino Linotype"/>
      <family val="1"/>
    </font>
    <font>
      <sz val="11"/>
      <color theme="0"/>
      <name val="Palatino Linotype"/>
      <family val="1"/>
    </font>
    <font>
      <b/>
      <sz val="12"/>
      <color theme="0"/>
      <name val="Palatino Linotype"/>
      <family val="1"/>
    </font>
    <font>
      <b/>
      <sz val="12"/>
      <name val="Palatino Linotype"/>
      <family val="1"/>
    </font>
    <font>
      <sz val="11"/>
      <color rgb="FFCC99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Palatino Linotype"/>
      <family val="1"/>
    </font>
    <font>
      <sz val="12"/>
      <color rgb="FFFF0000"/>
      <name val="Palatino Linotype"/>
      <family val="1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Palatino Linotype"/>
      <family val="1"/>
    </font>
    <font>
      <b/>
      <i/>
      <sz val="12"/>
      <name val="Palatino Linotype"/>
      <family val="1"/>
    </font>
    <font>
      <b/>
      <i/>
      <vertAlign val="subscript"/>
      <sz val="12"/>
      <name val="Palatino Linotype"/>
      <family val="1"/>
    </font>
    <font>
      <sz val="12"/>
      <name val="Palatino Linotype"/>
      <family val="1"/>
    </font>
    <font>
      <sz val="12"/>
      <name val="Calibri"/>
      <family val="2"/>
      <scheme val="minor"/>
    </font>
    <font>
      <b/>
      <sz val="11"/>
      <color theme="0"/>
      <name val="Symbol"/>
      <family val="1"/>
      <charset val="2"/>
    </font>
    <font>
      <sz val="12"/>
      <color rgb="FFCC9900"/>
      <name val="Calibri"/>
      <family val="2"/>
      <scheme val="minor"/>
    </font>
    <font>
      <b/>
      <sz val="12"/>
      <color rgb="FFCC9900"/>
      <name val="Palatino Linotype"/>
      <family val="1"/>
    </font>
    <font>
      <b/>
      <sz val="12"/>
      <color rgb="FFCC9900"/>
      <name val="Symbol"/>
      <family val="1"/>
      <charset val="2"/>
    </font>
    <font>
      <b/>
      <i/>
      <sz val="12"/>
      <name val="Times New Roman"/>
      <family val="1"/>
    </font>
    <font>
      <b/>
      <i/>
      <sz val="12"/>
      <color rgb="FF333333"/>
      <name val="Times New Roman"/>
      <family val="1"/>
    </font>
    <font>
      <b/>
      <i/>
      <vertAlign val="subscript"/>
      <sz val="12"/>
      <color rgb="FF333333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theme="1"/>
      <name val="Palatino Linotype"/>
      <family val="1"/>
    </font>
    <font>
      <b/>
      <sz val="18"/>
      <color rgb="FFFF0000"/>
      <name val="Palatino Linotype"/>
      <family val="1"/>
    </font>
    <font>
      <b/>
      <sz val="18"/>
      <name val="Palatino Linotype"/>
      <family val="1"/>
    </font>
    <font>
      <i/>
      <sz val="11"/>
      <color theme="1"/>
      <name val="Calibri"/>
      <family val="2"/>
      <scheme val="minor"/>
    </font>
    <font>
      <b/>
      <i/>
      <sz val="18"/>
      <color theme="1"/>
      <name val="Palatino Linotype"/>
      <family val="1"/>
    </font>
    <font>
      <b/>
      <sz val="11"/>
      <color theme="1"/>
      <name val="Palatino Linotype"/>
      <family val="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2" applyNumberFormat="0" applyFont="0" applyAlignment="0" applyProtection="0"/>
    <xf numFmtId="0" fontId="2" fillId="7" borderId="0" applyNumberFormat="0" applyBorder="0" applyAlignment="0" applyProtection="0"/>
  </cellStyleXfs>
  <cellXfs count="110">
    <xf numFmtId="0" fontId="0" fillId="0" borderId="0" xfId="0"/>
    <xf numFmtId="0" fontId="0" fillId="0" borderId="0" xfId="0" applyProtection="1"/>
    <xf numFmtId="0" fontId="4" fillId="11" borderId="0" xfId="0" applyFont="1" applyFill="1" applyProtection="1"/>
    <xf numFmtId="0" fontId="7" fillId="12" borderId="0" xfId="0" applyFont="1" applyFill="1" applyBorder="1" applyProtection="1"/>
    <xf numFmtId="0" fontId="7" fillId="12" borderId="0" xfId="0" applyFont="1" applyFill="1" applyBorder="1" applyAlignment="1" applyProtection="1">
      <alignment horizontal="centerContinuous"/>
    </xf>
    <xf numFmtId="0" fontId="7" fillId="12" borderId="0" xfId="0" applyFont="1" applyFill="1" applyBorder="1" applyAlignment="1" applyProtection="1">
      <alignment horizontal="center"/>
    </xf>
    <xf numFmtId="0" fontId="8" fillId="12" borderId="0" xfId="0" applyFont="1" applyFill="1" applyProtection="1"/>
    <xf numFmtId="0" fontId="9" fillId="12" borderId="0" xfId="0" applyFont="1" applyFill="1" applyBorder="1" applyProtection="1"/>
    <xf numFmtId="0" fontId="8" fillId="0" borderId="0" xfId="0" applyFont="1" applyProtection="1"/>
    <xf numFmtId="0" fontId="10" fillId="12" borderId="0" xfId="0" applyFont="1" applyFill="1" applyProtection="1"/>
    <xf numFmtId="0" fontId="10" fillId="12" borderId="0" xfId="0" applyFont="1" applyFill="1" applyBorder="1" applyProtection="1"/>
    <xf numFmtId="0" fontId="10" fillId="12" borderId="0" xfId="0" applyFont="1" applyFill="1" applyBorder="1" applyAlignment="1" applyProtection="1">
      <alignment horizontal="center"/>
    </xf>
    <xf numFmtId="0" fontId="10" fillId="3" borderId="17" xfId="0" applyFont="1" applyFill="1" applyBorder="1" applyAlignment="1" applyProtection="1">
      <alignment horizontal="left"/>
    </xf>
    <xf numFmtId="0" fontId="8" fillId="12" borderId="0" xfId="0" applyFont="1" applyFill="1" applyBorder="1" applyProtection="1"/>
    <xf numFmtId="0" fontId="10" fillId="12" borderId="8" xfId="0" applyFont="1" applyFill="1" applyBorder="1" applyAlignment="1" applyProtection="1">
      <alignment horizontal="center"/>
    </xf>
    <xf numFmtId="0" fontId="11" fillId="12" borderId="0" xfId="0" applyFont="1" applyFill="1" applyProtection="1"/>
    <xf numFmtId="0" fontId="10" fillId="12" borderId="8" xfId="0" applyFont="1" applyFill="1" applyBorder="1" applyProtection="1"/>
    <xf numFmtId="0" fontId="12" fillId="12" borderId="0" xfId="0" applyFont="1" applyFill="1" applyBorder="1" applyProtection="1"/>
    <xf numFmtId="0" fontId="12" fillId="12" borderId="0" xfId="0" applyFont="1" applyFill="1" applyProtection="1"/>
    <xf numFmtId="0" fontId="6" fillId="3" borderId="1" xfId="0" applyFont="1" applyFill="1" applyBorder="1" applyProtection="1"/>
    <xf numFmtId="0" fontId="6" fillId="3" borderId="16" xfId="0" applyFont="1" applyFill="1" applyBorder="1" applyAlignment="1" applyProtection="1">
      <alignment horizontal="center"/>
    </xf>
    <xf numFmtId="0" fontId="14" fillId="3" borderId="17" xfId="0" applyFont="1" applyFill="1" applyBorder="1" applyAlignment="1" applyProtection="1">
      <alignment horizontal="left"/>
    </xf>
    <xf numFmtId="0" fontId="6" fillId="9" borderId="16" xfId="0" applyFont="1" applyFill="1" applyBorder="1" applyAlignment="1" applyProtection="1">
      <alignment horizontal="center"/>
    </xf>
    <xf numFmtId="0" fontId="6" fillId="9" borderId="13" xfId="0" applyFont="1" applyFill="1" applyBorder="1" applyAlignment="1" applyProtection="1">
      <alignment horizontal="center"/>
    </xf>
    <xf numFmtId="0" fontId="16" fillId="12" borderId="0" xfId="0" applyFont="1" applyFill="1" applyAlignment="1" applyProtection="1">
      <alignment horizontal="center"/>
    </xf>
    <xf numFmtId="0" fontId="16" fillId="12" borderId="0" xfId="0" applyFont="1" applyFill="1" applyProtection="1"/>
    <xf numFmtId="0" fontId="17" fillId="12" borderId="0" xfId="0" applyFont="1" applyFill="1" applyProtection="1"/>
    <xf numFmtId="0" fontId="12" fillId="12" borderId="0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13" fillId="2" borderId="2" xfId="1" applyFont="1" applyFill="1" applyAlignment="1" applyProtection="1">
      <alignment horizontal="center" vertical="center"/>
      <protection locked="0"/>
    </xf>
    <xf numFmtId="0" fontId="7" fillId="12" borderId="0" xfId="0" applyFont="1" applyFill="1" applyAlignment="1" applyProtection="1"/>
    <xf numFmtId="0" fontId="7" fillId="12" borderId="0" xfId="0" applyFont="1" applyFill="1" applyProtection="1"/>
    <xf numFmtId="0" fontId="7" fillId="12" borderId="0" xfId="0" applyFont="1" applyFill="1" applyBorder="1" applyAlignment="1" applyProtection="1">
      <alignment horizontal="center" vertical="center" wrapText="1"/>
    </xf>
    <xf numFmtId="0" fontId="7" fillId="12" borderId="0" xfId="0" applyFont="1" applyFill="1" applyBorder="1" applyAlignment="1" applyProtection="1">
      <alignment horizontal="center" vertical="center"/>
    </xf>
    <xf numFmtId="0" fontId="7" fillId="12" borderId="0" xfId="0" quotePrefix="1" applyFont="1" applyFill="1" applyBorder="1" applyAlignment="1" applyProtection="1">
      <alignment horizontal="center" vertical="center"/>
    </xf>
    <xf numFmtId="0" fontId="19" fillId="12" borderId="0" xfId="0" applyFont="1" applyFill="1" applyProtection="1"/>
    <xf numFmtId="0" fontId="19" fillId="12" borderId="0" xfId="0" applyFont="1" applyFill="1" applyBorder="1" applyProtection="1"/>
    <xf numFmtId="0" fontId="7" fillId="12" borderId="0" xfId="1" quotePrefix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/>
      <protection locked="0"/>
    </xf>
    <xf numFmtId="0" fontId="17" fillId="12" borderId="0" xfId="0" applyFont="1" applyFill="1" applyBorder="1" applyProtection="1"/>
    <xf numFmtId="0" fontId="0" fillId="4" borderId="0" xfId="0" applyFill="1" applyBorder="1" applyProtection="1"/>
    <xf numFmtId="0" fontId="0" fillId="4" borderId="0" xfId="0" applyFont="1" applyFill="1" applyBorder="1" applyAlignment="1">
      <alignment horizontal="center"/>
    </xf>
    <xf numFmtId="0" fontId="12" fillId="12" borderId="0" xfId="0" applyFont="1" applyFill="1" applyAlignment="1" applyProtection="1"/>
    <xf numFmtId="0" fontId="22" fillId="3" borderId="16" xfId="0" applyFont="1" applyFill="1" applyBorder="1" applyAlignment="1" applyProtection="1">
      <alignment horizontal="left"/>
    </xf>
    <xf numFmtId="0" fontId="15" fillId="12" borderId="0" xfId="0" applyFont="1" applyFill="1" applyBorder="1" applyAlignment="1" applyProtection="1">
      <alignment horizontal="left"/>
    </xf>
    <xf numFmtId="0" fontId="6" fillId="3" borderId="30" xfId="0" applyFont="1" applyFill="1" applyBorder="1" applyAlignment="1" applyProtection="1">
      <alignment horizontal="center"/>
    </xf>
    <xf numFmtId="0" fontId="6" fillId="9" borderId="30" xfId="0" applyFont="1" applyFill="1" applyBorder="1" applyAlignment="1" applyProtection="1">
      <alignment horizontal="center"/>
    </xf>
    <xf numFmtId="0" fontId="12" fillId="12" borderId="0" xfId="0" applyFont="1" applyFill="1" applyBorder="1" applyAlignment="1" applyProtection="1">
      <alignment wrapText="1"/>
    </xf>
    <xf numFmtId="0" fontId="25" fillId="0" borderId="0" xfId="0" applyFont="1" applyAlignment="1" applyProtection="1">
      <alignment vertical="center"/>
    </xf>
    <xf numFmtId="0" fontId="12" fillId="4" borderId="29" xfId="0" applyFont="1" applyFill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17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left" vertical="center"/>
    </xf>
    <xf numFmtId="3" fontId="0" fillId="0" borderId="40" xfId="0" applyNumberForma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12" fillId="4" borderId="41" xfId="0" applyFont="1" applyFill="1" applyBorder="1" applyAlignment="1" applyProtection="1">
      <alignment horizontal="center"/>
      <protection locked="0"/>
    </xf>
    <xf numFmtId="0" fontId="26" fillId="15" borderId="37" xfId="0" applyFont="1" applyFill="1" applyBorder="1" applyAlignment="1" applyProtection="1">
      <alignment vertical="center"/>
    </xf>
    <xf numFmtId="0" fontId="26" fillId="15" borderId="38" xfId="0" applyFont="1" applyFill="1" applyBorder="1" applyAlignment="1" applyProtection="1">
      <alignment vertical="center"/>
    </xf>
    <xf numFmtId="0" fontId="26" fillId="15" borderId="34" xfId="0" applyFont="1" applyFill="1" applyBorder="1" applyAlignment="1" applyProtection="1">
      <alignment vertical="center"/>
    </xf>
    <xf numFmtId="0" fontId="23" fillId="3" borderId="16" xfId="0" applyFont="1" applyFill="1" applyBorder="1" applyProtection="1"/>
    <xf numFmtId="0" fontId="23" fillId="3" borderId="16" xfId="0" applyFont="1" applyFill="1" applyBorder="1" applyAlignment="1" applyProtection="1">
      <alignment vertical="center"/>
    </xf>
    <xf numFmtId="0" fontId="29" fillId="0" borderId="21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3" fontId="29" fillId="0" borderId="0" xfId="0" applyNumberFormat="1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  <protection locked="0"/>
    </xf>
    <xf numFmtId="0" fontId="29" fillId="0" borderId="22" xfId="0" applyFont="1" applyBorder="1" applyAlignment="1" applyProtection="1">
      <alignment horizontal="center"/>
      <protection locked="0"/>
    </xf>
    <xf numFmtId="0" fontId="31" fillId="2" borderId="5" xfId="0" applyFont="1" applyFill="1" applyBorder="1" applyAlignment="1" applyProtection="1">
      <alignment horizontal="center"/>
      <protection locked="0"/>
    </xf>
    <xf numFmtId="0" fontId="3" fillId="13" borderId="35" xfId="2" applyFont="1" applyFill="1" applyBorder="1" applyAlignment="1" applyProtection="1">
      <alignment horizontal="left" wrapText="1"/>
    </xf>
    <xf numFmtId="0" fontId="3" fillId="13" borderId="36" xfId="2" applyFont="1" applyFill="1" applyBorder="1" applyAlignment="1" applyProtection="1">
      <alignment horizontal="left" wrapText="1"/>
    </xf>
    <xf numFmtId="164" fontId="6" fillId="2" borderId="28" xfId="2" applyNumberFormat="1" applyFont="1" applyFill="1" applyBorder="1" applyAlignment="1" applyProtection="1">
      <alignment horizontal="center" vertical="center" wrapText="1"/>
      <protection locked="0"/>
    </xf>
    <xf numFmtId="164" fontId="6" fillId="2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12" borderId="0" xfId="0" applyFont="1" applyFill="1" applyBorder="1" applyAlignment="1" applyProtection="1">
      <alignment horizontal="center" vertical="center" textRotation="90"/>
    </xf>
    <xf numFmtId="0" fontId="3" fillId="11" borderId="21" xfId="2" applyFont="1" applyFill="1" applyBorder="1" applyAlignment="1" applyProtection="1">
      <alignment horizontal="center" vertical="center" wrapText="1"/>
    </xf>
    <xf numFmtId="0" fontId="3" fillId="11" borderId="31" xfId="2" applyFont="1" applyFill="1" applyBorder="1" applyAlignment="1" applyProtection="1">
      <alignment horizontal="center" vertical="center" wrapText="1"/>
    </xf>
    <xf numFmtId="0" fontId="3" fillId="11" borderId="23" xfId="2" applyFont="1" applyFill="1" applyBorder="1" applyAlignment="1" applyProtection="1">
      <alignment horizontal="center" vertical="center" wrapText="1"/>
    </xf>
    <xf numFmtId="0" fontId="3" fillId="11" borderId="32" xfId="2" applyFont="1" applyFill="1" applyBorder="1" applyAlignment="1" applyProtection="1">
      <alignment horizontal="center" vertical="center" wrapText="1"/>
    </xf>
    <xf numFmtId="0" fontId="6" fillId="10" borderId="0" xfId="0" applyFont="1" applyFill="1" applyBorder="1" applyAlignment="1" applyProtection="1">
      <alignment horizontal="center" vertical="center" wrapText="1"/>
    </xf>
    <xf numFmtId="0" fontId="6" fillId="10" borderId="22" xfId="0" applyFont="1" applyFill="1" applyBorder="1" applyAlignment="1" applyProtection="1">
      <alignment horizontal="center" vertical="center" wrapText="1"/>
    </xf>
    <xf numFmtId="0" fontId="6" fillId="10" borderId="24" xfId="0" applyFont="1" applyFill="1" applyBorder="1" applyAlignment="1" applyProtection="1">
      <alignment horizontal="center" vertical="center" wrapText="1"/>
    </xf>
    <xf numFmtId="0" fontId="6" fillId="10" borderId="25" xfId="0" applyFont="1" applyFill="1" applyBorder="1" applyAlignment="1" applyProtection="1">
      <alignment horizontal="center" vertical="center" wrapText="1"/>
    </xf>
    <xf numFmtId="0" fontId="20" fillId="12" borderId="0" xfId="0" applyFont="1" applyFill="1" applyBorder="1" applyAlignment="1" applyProtection="1">
      <alignment horizontal="center" vertical="center" wrapText="1"/>
    </xf>
    <xf numFmtId="0" fontId="6" fillId="12" borderId="0" xfId="0" applyFont="1" applyFill="1" applyBorder="1" applyAlignment="1" applyProtection="1">
      <alignment horizontal="center" vertical="center" wrapText="1"/>
    </xf>
    <xf numFmtId="0" fontId="3" fillId="14" borderId="17" xfId="2" applyFont="1" applyFill="1" applyBorder="1" applyAlignment="1" applyProtection="1">
      <alignment horizontal="center" vertical="center" wrapText="1"/>
    </xf>
    <xf numFmtId="0" fontId="3" fillId="14" borderId="1" xfId="2" applyFont="1" applyFill="1" applyBorder="1" applyAlignment="1" applyProtection="1">
      <alignment horizontal="center" vertical="center" wrapText="1"/>
    </xf>
    <xf numFmtId="0" fontId="3" fillId="14" borderId="30" xfId="2" applyFont="1" applyFill="1" applyBorder="1" applyAlignment="1" applyProtection="1">
      <alignment horizontal="center" vertical="center" wrapText="1"/>
    </xf>
    <xf numFmtId="0" fontId="3" fillId="14" borderId="14" xfId="0" applyFont="1" applyFill="1" applyBorder="1" applyAlignment="1" applyProtection="1">
      <alignment horizontal="center" wrapText="1"/>
    </xf>
    <xf numFmtId="0" fontId="3" fillId="14" borderId="13" xfId="0" applyFont="1" applyFill="1" applyBorder="1" applyAlignment="1" applyProtection="1">
      <alignment horizontal="center" wrapText="1"/>
    </xf>
    <xf numFmtId="0" fontId="3" fillId="11" borderId="3" xfId="0" applyFont="1" applyFill="1" applyBorder="1" applyAlignment="1" applyProtection="1">
      <alignment horizontal="center" vertical="center" wrapText="1"/>
    </xf>
    <xf numFmtId="0" fontId="3" fillId="11" borderId="33" xfId="0" applyFont="1" applyFill="1" applyBorder="1" applyAlignment="1" applyProtection="1">
      <alignment horizontal="center" vertical="center" wrapText="1"/>
    </xf>
    <xf numFmtId="0" fontId="3" fillId="8" borderId="11" xfId="2" applyFont="1" applyFill="1" applyBorder="1" applyAlignment="1" applyProtection="1">
      <alignment horizontal="left" wrapText="1"/>
    </xf>
    <xf numFmtId="0" fontId="3" fillId="8" borderId="12" xfId="2" applyFont="1" applyFill="1" applyBorder="1" applyAlignment="1" applyProtection="1">
      <alignment horizontal="left" wrapText="1"/>
    </xf>
    <xf numFmtId="0" fontId="3" fillId="8" borderId="27" xfId="2" applyFont="1" applyFill="1" applyBorder="1" applyAlignment="1" applyProtection="1">
      <alignment horizontal="left" wrapText="1"/>
    </xf>
    <xf numFmtId="0" fontId="5" fillId="11" borderId="18" xfId="0" applyFont="1" applyFill="1" applyBorder="1" applyAlignment="1" applyProtection="1">
      <alignment horizontal="center" vertical="center" wrapText="1"/>
    </xf>
    <xf numFmtId="0" fontId="5" fillId="11" borderId="19" xfId="0" applyFont="1" applyFill="1" applyBorder="1" applyAlignment="1" applyProtection="1">
      <alignment horizontal="center" vertical="center" wrapText="1"/>
    </xf>
    <xf numFmtId="0" fontId="5" fillId="11" borderId="20" xfId="0" applyFont="1" applyFill="1" applyBorder="1" applyAlignment="1" applyProtection="1">
      <alignment horizontal="center" vertical="center" wrapText="1"/>
    </xf>
    <xf numFmtId="0" fontId="5" fillId="11" borderId="9" xfId="0" applyFont="1" applyFill="1" applyBorder="1" applyAlignment="1" applyProtection="1">
      <alignment horizontal="center" vertical="center" wrapText="1"/>
    </xf>
    <xf numFmtId="0" fontId="5" fillId="11" borderId="3" xfId="0" applyFont="1" applyFill="1" applyBorder="1" applyAlignment="1" applyProtection="1">
      <alignment horizontal="center" vertical="center" wrapText="1"/>
    </xf>
    <xf numFmtId="0" fontId="5" fillId="11" borderId="10" xfId="0" applyFont="1" applyFill="1" applyBorder="1" applyAlignment="1" applyProtection="1">
      <alignment horizontal="center" vertical="center" wrapText="1"/>
    </xf>
    <xf numFmtId="0" fontId="3" fillId="8" borderId="15" xfId="2" applyFont="1" applyFill="1" applyBorder="1" applyAlignment="1" applyProtection="1">
      <alignment horizontal="left" wrapText="1"/>
    </xf>
    <xf numFmtId="0" fontId="3" fillId="8" borderId="14" xfId="2" applyFont="1" applyFill="1" applyBorder="1" applyAlignment="1" applyProtection="1">
      <alignment horizontal="left" wrapText="1"/>
    </xf>
    <xf numFmtId="0" fontId="3" fillId="8" borderId="26" xfId="2" applyFont="1" applyFill="1" applyBorder="1" applyAlignment="1" applyProtection="1">
      <alignment horizontal="left" wrapText="1"/>
    </xf>
    <xf numFmtId="164" fontId="6" fillId="4" borderId="14" xfId="2" applyNumberFormat="1" applyFont="1" applyFill="1" applyBorder="1" applyAlignment="1" applyProtection="1">
      <alignment horizontal="center" vertical="center" wrapText="1"/>
    </xf>
    <xf numFmtId="164" fontId="6" fillId="4" borderId="13" xfId="2" applyNumberFormat="1" applyFont="1" applyFill="1" applyBorder="1" applyAlignment="1" applyProtection="1">
      <alignment horizontal="center" vertical="center" wrapText="1"/>
    </xf>
  </cellXfs>
  <cellStyles count="3">
    <cellStyle name="Accent5" xfId="2" builtinId="45"/>
    <cellStyle name="Normal" xfId="0" builtinId="0"/>
    <cellStyle name="Note" xfId="1" builtinId="10"/>
  </cellStyles>
  <dxfs count="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alignment horizontal="left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protection locked="0" hidden="0"/>
    </dxf>
    <dxf>
      <font>
        <i/>
      </font>
      <protection locked="0" hidden="0"/>
    </dxf>
  </dxfs>
  <tableStyles count="0" defaultTableStyle="TableStyleMedium2" defaultPivotStyle="PivotStyleLight16"/>
  <colors>
    <mruColors>
      <color rgb="FFCC9900"/>
      <color rgb="FFFFF2CC"/>
      <color rgb="FFFFFF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B3:F21" totalsRowShown="0" headerRowDxfId="6" dataDxfId="5">
  <autoFilter ref="B3:F21"/>
  <tableColumns count="5">
    <tableColumn id="1" name="Row" dataDxfId="4"/>
    <tableColumn id="2" name="Cities" dataDxfId="3"/>
    <tableColumn id="3" name="Populations" dataDxfId="2"/>
    <tableColumn id="4" name="Locations" dataDxfId="1"/>
    <tableColumn id="5" name="Rank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34"/>
  <sheetViews>
    <sheetView showGridLines="0" topLeftCell="B1" workbookViewId="0">
      <selection activeCell="E9" sqref="E9"/>
    </sheetView>
  </sheetViews>
  <sheetFormatPr defaultColWidth="8.7109375" defaultRowHeight="15" x14ac:dyDescent="0.25"/>
  <cols>
    <col min="1" max="1" width="8.7109375" style="1" customWidth="1"/>
    <col min="2" max="2" width="11.85546875" style="1" customWidth="1"/>
    <col min="3" max="3" width="40.42578125" style="1" customWidth="1"/>
    <col min="4" max="4" width="18.42578125" style="1" customWidth="1"/>
    <col min="5" max="5" width="15.42578125" style="1" customWidth="1"/>
    <col min="6" max="6" width="17.7109375" style="1" customWidth="1"/>
    <col min="7" max="16384" width="8.7109375" style="1"/>
  </cols>
  <sheetData>
    <row r="1" spans="2:12" ht="29.25" customHeight="1" thickBot="1" x14ac:dyDescent="0.3"/>
    <row r="2" spans="2:12" ht="30.75" customHeight="1" thickBot="1" x14ac:dyDescent="0.3">
      <c r="B2" s="63" t="s">
        <v>45</v>
      </c>
      <c r="C2" s="64"/>
      <c r="D2" s="64"/>
      <c r="E2" s="64"/>
      <c r="F2" s="65"/>
      <c r="G2" s="51"/>
      <c r="H2" s="51"/>
      <c r="I2" s="51"/>
    </row>
    <row r="3" spans="2:12" x14ac:dyDescent="0.25">
      <c r="B3" s="68" t="s">
        <v>11</v>
      </c>
      <c r="C3" s="69" t="s">
        <v>12</v>
      </c>
      <c r="D3" s="70" t="s">
        <v>13</v>
      </c>
      <c r="E3" s="71" t="s">
        <v>14</v>
      </c>
      <c r="F3" s="72" t="s">
        <v>15</v>
      </c>
    </row>
    <row r="4" spans="2:12" x14ac:dyDescent="0.25">
      <c r="B4" s="57">
        <v>1</v>
      </c>
      <c r="C4" s="55" t="s">
        <v>16</v>
      </c>
      <c r="D4" s="53">
        <v>64377</v>
      </c>
      <c r="E4" s="54" t="s">
        <v>1</v>
      </c>
      <c r="F4" s="52">
        <v>1</v>
      </c>
      <c r="J4" s="43"/>
      <c r="K4" s="44"/>
      <c r="L4" s="43"/>
    </row>
    <row r="5" spans="2:12" x14ac:dyDescent="0.25">
      <c r="B5" s="57">
        <f>B4+1</f>
        <v>2</v>
      </c>
      <c r="C5" s="55" t="s">
        <v>17</v>
      </c>
      <c r="D5" s="53">
        <v>98232</v>
      </c>
      <c r="E5" s="54" t="s">
        <v>1</v>
      </c>
      <c r="F5" s="52">
        <v>2</v>
      </c>
      <c r="J5" s="43"/>
      <c r="K5" s="44"/>
      <c r="L5" s="43"/>
    </row>
    <row r="6" spans="2:12" x14ac:dyDescent="0.25">
      <c r="B6" s="57">
        <f t="shared" ref="B6:B21" si="0">B5+1</f>
        <v>3</v>
      </c>
      <c r="C6" s="55" t="s">
        <v>18</v>
      </c>
      <c r="D6" s="53">
        <v>41928</v>
      </c>
      <c r="E6" s="54" t="s">
        <v>0</v>
      </c>
      <c r="F6" s="52">
        <v>6</v>
      </c>
      <c r="J6" s="43"/>
      <c r="K6" s="44"/>
      <c r="L6" s="43"/>
    </row>
    <row r="7" spans="2:12" x14ac:dyDescent="0.25">
      <c r="B7" s="57">
        <f t="shared" si="0"/>
        <v>4</v>
      </c>
      <c r="C7" s="55" t="s">
        <v>19</v>
      </c>
      <c r="D7" s="53">
        <v>12510</v>
      </c>
      <c r="E7" s="54" t="s">
        <v>1</v>
      </c>
      <c r="F7" s="52">
        <v>17</v>
      </c>
      <c r="H7" s="43"/>
      <c r="I7" s="43"/>
      <c r="J7" s="43"/>
      <c r="K7" s="44"/>
      <c r="L7" s="43"/>
    </row>
    <row r="8" spans="2:12" x14ac:dyDescent="0.25">
      <c r="B8" s="57">
        <f t="shared" si="0"/>
        <v>5</v>
      </c>
      <c r="C8" s="55" t="s">
        <v>20</v>
      </c>
      <c r="D8" s="53">
        <v>53000</v>
      </c>
      <c r="E8" s="54" t="s">
        <v>0</v>
      </c>
      <c r="F8" s="52">
        <v>18</v>
      </c>
      <c r="H8" s="43"/>
      <c r="I8" s="44"/>
      <c r="J8" s="43"/>
      <c r="K8" s="44"/>
      <c r="L8" s="43"/>
    </row>
    <row r="9" spans="2:12" x14ac:dyDescent="0.25">
      <c r="B9" s="57">
        <f t="shared" si="0"/>
        <v>6</v>
      </c>
      <c r="C9" s="55" t="s">
        <v>21</v>
      </c>
      <c r="D9" s="53">
        <v>85425</v>
      </c>
      <c r="E9" s="54" t="s">
        <v>0</v>
      </c>
      <c r="F9" s="52">
        <v>20</v>
      </c>
      <c r="H9" s="43"/>
      <c r="I9" s="44"/>
      <c r="J9" s="43"/>
      <c r="K9" s="44"/>
      <c r="L9" s="43"/>
    </row>
    <row r="10" spans="2:12" x14ac:dyDescent="0.25">
      <c r="B10" s="57">
        <f t="shared" si="0"/>
        <v>7</v>
      </c>
      <c r="C10" s="55" t="s">
        <v>22</v>
      </c>
      <c r="D10" s="53">
        <v>57058</v>
      </c>
      <c r="E10" s="54" t="s">
        <v>0</v>
      </c>
      <c r="F10" s="52">
        <v>21</v>
      </c>
      <c r="H10" s="43"/>
      <c r="I10" s="44"/>
      <c r="J10" s="43"/>
      <c r="K10" s="44"/>
      <c r="L10" s="43"/>
    </row>
    <row r="11" spans="2:12" x14ac:dyDescent="0.25">
      <c r="B11" s="57">
        <f t="shared" si="0"/>
        <v>8</v>
      </c>
      <c r="C11" s="55" t="s">
        <v>23</v>
      </c>
      <c r="D11" s="53">
        <v>99066</v>
      </c>
      <c r="E11" s="54" t="s">
        <v>0</v>
      </c>
      <c r="F11" s="52">
        <v>22</v>
      </c>
      <c r="H11" s="43"/>
      <c r="I11" s="44"/>
      <c r="J11" s="43"/>
      <c r="K11" s="44"/>
      <c r="L11" s="43"/>
    </row>
    <row r="12" spans="2:12" x14ac:dyDescent="0.25">
      <c r="B12" s="57">
        <f t="shared" si="0"/>
        <v>9</v>
      </c>
      <c r="C12" s="55" t="s">
        <v>24</v>
      </c>
      <c r="D12" s="53">
        <v>32217</v>
      </c>
      <c r="E12" s="54" t="s">
        <v>0</v>
      </c>
      <c r="F12" s="52">
        <v>23</v>
      </c>
      <c r="H12" s="43"/>
      <c r="I12" s="44"/>
      <c r="J12" s="43"/>
      <c r="K12" s="43"/>
      <c r="L12" s="43"/>
    </row>
    <row r="13" spans="2:12" x14ac:dyDescent="0.25">
      <c r="B13" s="57">
        <f t="shared" si="0"/>
        <v>10</v>
      </c>
      <c r="C13" s="55" t="s">
        <v>25</v>
      </c>
      <c r="D13" s="53">
        <v>56697</v>
      </c>
      <c r="E13" s="54" t="s">
        <v>0</v>
      </c>
      <c r="F13" s="52">
        <v>24</v>
      </c>
      <c r="H13" s="43"/>
      <c r="I13" s="44"/>
      <c r="J13" s="43"/>
      <c r="K13" s="43"/>
      <c r="L13" s="43"/>
    </row>
    <row r="14" spans="2:12" x14ac:dyDescent="0.25">
      <c r="B14" s="57">
        <f t="shared" si="0"/>
        <v>11</v>
      </c>
      <c r="C14" s="55" t="s">
        <v>3</v>
      </c>
      <c r="D14" s="53">
        <v>88085</v>
      </c>
      <c r="E14" s="54" t="s">
        <v>1</v>
      </c>
      <c r="F14" s="52">
        <v>25</v>
      </c>
      <c r="H14" s="43"/>
      <c r="I14" s="44"/>
      <c r="J14" s="43"/>
      <c r="K14" s="43"/>
      <c r="L14" s="43"/>
    </row>
    <row r="15" spans="2:12" x14ac:dyDescent="0.25">
      <c r="B15" s="57">
        <f t="shared" si="0"/>
        <v>12</v>
      </c>
      <c r="C15" s="55" t="s">
        <v>8</v>
      </c>
      <c r="D15" s="53">
        <v>51650</v>
      </c>
      <c r="E15" s="54" t="s">
        <v>1</v>
      </c>
      <c r="F15" s="52">
        <v>28</v>
      </c>
      <c r="H15" s="43"/>
      <c r="I15" s="44"/>
      <c r="J15" s="43"/>
      <c r="K15" s="43"/>
      <c r="L15" s="43"/>
    </row>
    <row r="16" spans="2:12" x14ac:dyDescent="0.25">
      <c r="B16" s="57">
        <f t="shared" si="0"/>
        <v>13</v>
      </c>
      <c r="C16" s="55" t="s">
        <v>26</v>
      </c>
      <c r="D16" s="53">
        <v>62493</v>
      </c>
      <c r="E16" s="54" t="s">
        <v>0</v>
      </c>
      <c r="F16" s="52">
        <v>29</v>
      </c>
      <c r="H16" s="43"/>
      <c r="I16" s="44"/>
      <c r="J16" s="43"/>
      <c r="K16" s="43"/>
      <c r="L16" s="43"/>
    </row>
    <row r="17" spans="2:12" x14ac:dyDescent="0.25">
      <c r="B17" s="57">
        <f t="shared" si="0"/>
        <v>14</v>
      </c>
      <c r="C17" s="55" t="s">
        <v>27</v>
      </c>
      <c r="D17" s="53">
        <v>84902</v>
      </c>
      <c r="E17" s="54" t="s">
        <v>0</v>
      </c>
      <c r="F17" s="52">
        <v>31</v>
      </c>
      <c r="H17" s="43"/>
      <c r="I17" s="44"/>
      <c r="J17" s="43"/>
      <c r="K17" s="43"/>
      <c r="L17" s="43"/>
    </row>
    <row r="18" spans="2:12" x14ac:dyDescent="0.25">
      <c r="B18" s="57">
        <f t="shared" si="0"/>
        <v>15</v>
      </c>
      <c r="C18" s="55" t="s">
        <v>28</v>
      </c>
      <c r="D18" s="53">
        <v>96650</v>
      </c>
      <c r="E18" s="54" t="s">
        <v>1</v>
      </c>
      <c r="F18" s="52">
        <v>33</v>
      </c>
      <c r="H18" s="43"/>
      <c r="I18" s="43"/>
      <c r="J18" s="43"/>
      <c r="K18" s="43"/>
      <c r="L18" s="43"/>
    </row>
    <row r="19" spans="2:12" x14ac:dyDescent="0.25">
      <c r="B19" s="57">
        <f t="shared" si="0"/>
        <v>16</v>
      </c>
      <c r="C19" s="55" t="s">
        <v>29</v>
      </c>
      <c r="D19" s="53">
        <v>44226</v>
      </c>
      <c r="E19" s="54" t="s">
        <v>1</v>
      </c>
      <c r="F19" s="52">
        <v>36</v>
      </c>
      <c r="H19" s="43"/>
      <c r="I19" s="43"/>
      <c r="J19" s="43"/>
      <c r="K19" s="43"/>
      <c r="L19" s="43"/>
    </row>
    <row r="20" spans="2:12" x14ac:dyDescent="0.25">
      <c r="B20" s="57">
        <f t="shared" si="0"/>
        <v>17</v>
      </c>
      <c r="C20" s="55" t="s">
        <v>30</v>
      </c>
      <c r="D20" s="53">
        <v>83800</v>
      </c>
      <c r="E20" s="54" t="s">
        <v>0</v>
      </c>
      <c r="F20" s="52">
        <v>38</v>
      </c>
      <c r="H20" s="43"/>
      <c r="I20" s="43"/>
      <c r="J20" s="43"/>
      <c r="K20" s="43"/>
      <c r="L20" s="43"/>
    </row>
    <row r="21" spans="2:12" ht="15.75" thickBot="1" x14ac:dyDescent="0.3">
      <c r="B21" s="58">
        <f t="shared" si="0"/>
        <v>18</v>
      </c>
      <c r="C21" s="59" t="s">
        <v>31</v>
      </c>
      <c r="D21" s="60">
        <v>18435</v>
      </c>
      <c r="E21" s="61" t="s">
        <v>1</v>
      </c>
      <c r="F21" s="62">
        <v>40</v>
      </c>
      <c r="H21" s="43"/>
      <c r="I21" s="43"/>
      <c r="J21" s="43"/>
      <c r="K21" s="43"/>
      <c r="L21" s="43"/>
    </row>
    <row r="22" spans="2:12" x14ac:dyDescent="0.25">
      <c r="C22" s="56"/>
      <c r="H22" s="43"/>
      <c r="I22" s="43"/>
      <c r="J22" s="43"/>
      <c r="K22" s="43"/>
      <c r="L22" s="43"/>
    </row>
    <row r="23" spans="2:12" x14ac:dyDescent="0.25">
      <c r="C23" s="43"/>
      <c r="D23" s="43"/>
      <c r="H23" s="43"/>
      <c r="I23" s="43"/>
      <c r="J23" s="43"/>
      <c r="K23" s="43"/>
      <c r="L23" s="43"/>
    </row>
    <row r="24" spans="2:12" x14ac:dyDescent="0.25">
      <c r="C24" s="44"/>
      <c r="D24" s="43"/>
      <c r="H24" s="43"/>
      <c r="I24" s="43"/>
      <c r="J24" s="43"/>
      <c r="K24" s="43"/>
      <c r="L24" s="43"/>
    </row>
    <row r="25" spans="2:12" x14ac:dyDescent="0.25">
      <c r="C25" s="44"/>
      <c r="D25" s="43"/>
    </row>
    <row r="26" spans="2:12" x14ac:dyDescent="0.25">
      <c r="C26" s="44"/>
      <c r="D26" s="43"/>
    </row>
    <row r="27" spans="2:12" x14ac:dyDescent="0.25">
      <c r="C27" s="44"/>
      <c r="D27" s="43"/>
    </row>
    <row r="28" spans="2:12" x14ac:dyDescent="0.25">
      <c r="C28" s="44"/>
      <c r="D28" s="43"/>
    </row>
    <row r="29" spans="2:12" x14ac:dyDescent="0.25">
      <c r="C29" s="44"/>
      <c r="D29" s="43"/>
    </row>
    <row r="30" spans="2:12" x14ac:dyDescent="0.25">
      <c r="C30" s="44"/>
      <c r="D30" s="43"/>
    </row>
    <row r="31" spans="2:12" x14ac:dyDescent="0.25">
      <c r="C31" s="44"/>
      <c r="D31" s="43"/>
    </row>
    <row r="32" spans="2:12" x14ac:dyDescent="0.25">
      <c r="C32" s="43"/>
      <c r="D32" s="43"/>
    </row>
    <row r="33" spans="3:4" x14ac:dyDescent="0.25">
      <c r="C33" s="43"/>
      <c r="D33" s="43"/>
    </row>
    <row r="34" spans="3:4" x14ac:dyDescent="0.25">
      <c r="C34" s="43"/>
      <c r="D34" s="43"/>
    </row>
  </sheetData>
  <sheetProtection formatCells="0" formatColumns="0" selectLockedCells="1" sort="0" autoFilter="0"/>
  <protectedRanges>
    <protectedRange sqref="C3:F21 I8:I17 K4:K11 C24:C31" name="Chapter 7"/>
  </protectedRanges>
  <pageMargins left="0.7" right="0.7" top="0.75" bottom="0.75" header="0.3" footer="0.3"/>
  <pageSetup orientation="portrait" horizontalDpi="0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R396"/>
  <sheetViews>
    <sheetView showGridLines="0" tabSelected="1" workbookViewId="0">
      <selection activeCell="A13" sqref="A13"/>
    </sheetView>
  </sheetViews>
  <sheetFormatPr defaultColWidth="8.7109375" defaultRowHeight="15" x14ac:dyDescent="0.25"/>
  <cols>
    <col min="1" max="1" width="7.85546875" style="8" customWidth="1"/>
    <col min="2" max="2" width="8.42578125" style="8" customWidth="1"/>
    <col min="3" max="3" width="0.85546875" style="8" hidden="1" customWidth="1"/>
    <col min="4" max="5" width="13.42578125" style="8" customWidth="1"/>
    <col min="6" max="6" width="1.140625" style="8" customWidth="1"/>
    <col min="7" max="7" width="4.42578125" style="8" customWidth="1"/>
    <col min="8" max="8" width="13.140625" style="8" customWidth="1"/>
    <col min="9" max="9" width="15.140625" style="8" customWidth="1"/>
    <col min="10" max="10" width="7.28515625" style="8" customWidth="1"/>
    <col min="11" max="11" width="15.28515625" style="8" customWidth="1"/>
    <col min="12" max="12" width="63.140625" style="8" customWidth="1"/>
    <col min="13" max="13" width="9.7109375" style="8" customWidth="1"/>
    <col min="14" max="14" width="6.85546875" style="8" customWidth="1"/>
    <col min="15" max="15" width="11" style="8" customWidth="1"/>
    <col min="16" max="16" width="9" style="8" customWidth="1"/>
    <col min="17" max="16384" width="8.7109375" style="8"/>
  </cols>
  <sheetData>
    <row r="1" spans="1:70" ht="33" customHeight="1" x14ac:dyDescent="0.3">
      <c r="A1" s="94" t="s">
        <v>9</v>
      </c>
      <c r="B1" s="94"/>
      <c r="C1" s="2"/>
      <c r="D1" s="94" t="s">
        <v>10</v>
      </c>
      <c r="E1" s="95"/>
      <c r="F1" s="7"/>
      <c r="G1" s="99" t="s">
        <v>41</v>
      </c>
      <c r="H1" s="100"/>
      <c r="I1" s="100"/>
      <c r="J1" s="100"/>
      <c r="K1" s="101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18" customHeight="1" x14ac:dyDescent="0.35">
      <c r="A2" s="41" t="s">
        <v>1</v>
      </c>
      <c r="B2" s="41" t="s">
        <v>0</v>
      </c>
      <c r="C2" s="9"/>
      <c r="D2" s="19" t="str">
        <f>"Rank "&amp;A2</f>
        <v>Rank West</v>
      </c>
      <c r="E2" s="19" t="str">
        <f>"Rank "&amp;B2</f>
        <v>Rank East</v>
      </c>
      <c r="F2" s="10"/>
      <c r="G2" s="102"/>
      <c r="H2" s="103"/>
      <c r="I2" s="103"/>
      <c r="J2" s="103"/>
      <c r="K2" s="104"/>
      <c r="L2" s="36">
        <f>L4*2</f>
        <v>0.1</v>
      </c>
      <c r="M2" s="3"/>
      <c r="N2" s="3"/>
      <c r="O2" s="3"/>
      <c r="P2" s="3"/>
      <c r="Q2" s="3"/>
      <c r="R2" s="3"/>
      <c r="S2" s="3"/>
      <c r="T2" s="3" t="s">
        <v>32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4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95" customHeight="1" x14ac:dyDescent="0.35">
      <c r="A3" s="73">
        <v>1</v>
      </c>
      <c r="B3" s="73">
        <v>6</v>
      </c>
      <c r="C3" s="24"/>
      <c r="D3" s="28">
        <f t="shared" ref="D3:D34" si="0">IF(A3,_xlfn.RANK.EQ(A3,$A$3:$B$53,1)+(COUNT($A$3:$B$53)+1-_xlfn.RANK.EQ(A3,$A$3:$B$53,0)-_xlfn.RANK.EQ(A3,$A$3:$B$53,1))/2," ")</f>
        <v>1</v>
      </c>
      <c r="E3" s="28">
        <f t="shared" ref="E3:E34" si="1">IF(B3,_xlfn.RANK.EQ(B3,$A$3:$B$53,1)+(COUNT($A$3:$B$53)+1-_xlfn.RANK.EQ(B3,$A$3:$B$53,0)-_xlfn.RANK.EQ(B3,$A$3:$B$53,1))/2," ")</f>
        <v>3</v>
      </c>
      <c r="F3" s="11"/>
      <c r="G3" s="12"/>
      <c r="H3" s="20" t="str">
        <f>A2</f>
        <v>West</v>
      </c>
      <c r="I3" s="48" t="str">
        <f>B2</f>
        <v>East</v>
      </c>
      <c r="J3" s="66" t="s">
        <v>42</v>
      </c>
      <c r="K3" s="23">
        <f>IF(A3,H4*I4+(I4*(I4+1))/2-I5,"")</f>
        <v>43</v>
      </c>
      <c r="L3" s="36">
        <f>L5*2</f>
        <v>0.02</v>
      </c>
      <c r="M3" s="3"/>
      <c r="N3" s="3"/>
      <c r="O3" s="4" t="s">
        <v>4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34"/>
      <c r="AJ3" s="18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95" customHeight="1" x14ac:dyDescent="0.35">
      <c r="A4" s="73">
        <v>2</v>
      </c>
      <c r="B4" s="73">
        <v>18</v>
      </c>
      <c r="C4" s="24"/>
      <c r="D4" s="28">
        <f t="shared" si="0"/>
        <v>2</v>
      </c>
      <c r="E4" s="28">
        <f t="shared" si="1"/>
        <v>5</v>
      </c>
      <c r="F4" s="11"/>
      <c r="G4" s="21" t="s">
        <v>7</v>
      </c>
      <c r="H4" s="22">
        <f>COUNT($A$3:$A$53)</f>
        <v>8</v>
      </c>
      <c r="I4" s="49">
        <f>COUNT($B$3:$B$53)</f>
        <v>10</v>
      </c>
      <c r="J4" s="67" t="s">
        <v>38</v>
      </c>
      <c r="K4" s="23">
        <f>IF(A3,H4*I4+(H4*(H4+1))/2-H5,"")</f>
        <v>37</v>
      </c>
      <c r="L4" s="36">
        <v>0.05</v>
      </c>
      <c r="M4" s="3"/>
      <c r="N4" s="35"/>
      <c r="O4" s="36">
        <v>1</v>
      </c>
      <c r="P4" s="36">
        <v>2</v>
      </c>
      <c r="Q4" s="36">
        <v>3</v>
      </c>
      <c r="R4" s="36">
        <v>4</v>
      </c>
      <c r="S4" s="36">
        <v>5</v>
      </c>
      <c r="T4" s="36">
        <v>6</v>
      </c>
      <c r="U4" s="36">
        <v>7</v>
      </c>
      <c r="V4" s="36">
        <v>8</v>
      </c>
      <c r="W4" s="36">
        <v>9</v>
      </c>
      <c r="X4" s="36">
        <v>10</v>
      </c>
      <c r="Y4" s="36">
        <v>11</v>
      </c>
      <c r="Z4" s="36">
        <v>12</v>
      </c>
      <c r="AA4" s="36">
        <v>13</v>
      </c>
      <c r="AB4" s="36">
        <v>14</v>
      </c>
      <c r="AC4" s="36">
        <v>15</v>
      </c>
      <c r="AD4" s="36">
        <v>16</v>
      </c>
      <c r="AE4" s="36">
        <v>17</v>
      </c>
      <c r="AF4" s="36">
        <v>18</v>
      </c>
      <c r="AG4" s="36">
        <v>19</v>
      </c>
      <c r="AH4" s="36">
        <v>20</v>
      </c>
      <c r="AI4" s="34"/>
      <c r="AJ4" s="18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8" x14ac:dyDescent="0.35">
      <c r="A5" s="73">
        <v>17</v>
      </c>
      <c r="B5" s="73">
        <v>20</v>
      </c>
      <c r="C5" s="24"/>
      <c r="D5" s="28">
        <f t="shared" si="0"/>
        <v>4</v>
      </c>
      <c r="E5" s="28">
        <f t="shared" si="1"/>
        <v>6</v>
      </c>
      <c r="F5" s="11"/>
      <c r="G5" s="21" t="s">
        <v>6</v>
      </c>
      <c r="H5" s="22">
        <f>SUM($D$3:$D$53)</f>
        <v>79</v>
      </c>
      <c r="I5" s="49">
        <f>SUM($E$3:$E$53)</f>
        <v>92</v>
      </c>
      <c r="J5" s="46" t="s">
        <v>43</v>
      </c>
      <c r="K5" s="23">
        <f>IF(ISNUMBER(B3),MIN(K3,K4),"")</f>
        <v>37</v>
      </c>
      <c r="L5" s="36">
        <v>0.01</v>
      </c>
      <c r="M5" s="78" t="s">
        <v>5</v>
      </c>
      <c r="N5" s="36">
        <v>1</v>
      </c>
      <c r="O5" s="40" t="s">
        <v>2</v>
      </c>
      <c r="P5" s="40" t="s">
        <v>2</v>
      </c>
      <c r="Q5" s="40" t="s">
        <v>2</v>
      </c>
      <c r="R5" s="40" t="s">
        <v>2</v>
      </c>
      <c r="S5" s="40" t="s">
        <v>2</v>
      </c>
      <c r="T5" s="40" t="s">
        <v>2</v>
      </c>
      <c r="U5" s="40" t="s">
        <v>2</v>
      </c>
      <c r="V5" s="40" t="s">
        <v>2</v>
      </c>
      <c r="W5" s="40" t="s">
        <v>2</v>
      </c>
      <c r="X5" s="40" t="s">
        <v>2</v>
      </c>
      <c r="Y5" s="40" t="s">
        <v>2</v>
      </c>
      <c r="Z5" s="40" t="s">
        <v>2</v>
      </c>
      <c r="AA5" s="37" t="s">
        <v>2</v>
      </c>
      <c r="AB5" s="37" t="s">
        <v>2</v>
      </c>
      <c r="AC5" s="37" t="s">
        <v>2</v>
      </c>
      <c r="AD5" s="37" t="s">
        <v>2</v>
      </c>
      <c r="AE5" s="37" t="s">
        <v>2</v>
      </c>
      <c r="AF5" s="37" t="s">
        <v>2</v>
      </c>
      <c r="AG5" s="37" t="s">
        <v>2</v>
      </c>
      <c r="AH5" s="37" t="s">
        <v>2</v>
      </c>
      <c r="AI5" s="34"/>
      <c r="AJ5" s="18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9.5" customHeight="1" x14ac:dyDescent="0.35">
      <c r="A6" s="73">
        <v>25</v>
      </c>
      <c r="B6" s="73">
        <v>21</v>
      </c>
      <c r="C6" s="24"/>
      <c r="D6" s="28">
        <f t="shared" si="0"/>
        <v>11</v>
      </c>
      <c r="E6" s="28">
        <f t="shared" si="1"/>
        <v>7</v>
      </c>
      <c r="F6" s="14"/>
      <c r="G6" s="105" t="s">
        <v>46</v>
      </c>
      <c r="H6" s="106"/>
      <c r="I6" s="107"/>
      <c r="J6" s="108" t="str">
        <f>IF(OR(H4&gt;20,I4&gt;20),(K5-(H4*I4/2))/SQRT((H4*I4*(H4+I4+1))/12),"")</f>
        <v/>
      </c>
      <c r="K6" s="109"/>
      <c r="L6" s="34"/>
      <c r="M6" s="78"/>
      <c r="N6" s="36">
        <v>2</v>
      </c>
      <c r="O6" s="40" t="s">
        <v>2</v>
      </c>
      <c r="P6" s="40" t="s">
        <v>2</v>
      </c>
      <c r="Q6" s="40" t="s">
        <v>2</v>
      </c>
      <c r="R6" s="40" t="s">
        <v>2</v>
      </c>
      <c r="S6" s="40" t="s">
        <v>2</v>
      </c>
      <c r="T6" s="40" t="s">
        <v>2</v>
      </c>
      <c r="U6" s="40" t="s">
        <v>2</v>
      </c>
      <c r="V6" s="40">
        <v>0</v>
      </c>
      <c r="W6" s="40">
        <v>0</v>
      </c>
      <c r="X6" s="40">
        <v>0</v>
      </c>
      <c r="Y6" s="40">
        <v>0</v>
      </c>
      <c r="Z6" s="40">
        <v>1</v>
      </c>
      <c r="AA6" s="37">
        <v>1</v>
      </c>
      <c r="AB6" s="37">
        <v>1</v>
      </c>
      <c r="AC6" s="37">
        <v>1</v>
      </c>
      <c r="AD6" s="37">
        <v>1</v>
      </c>
      <c r="AE6" s="37">
        <v>2</v>
      </c>
      <c r="AF6" s="37">
        <v>2</v>
      </c>
      <c r="AG6" s="37">
        <v>2</v>
      </c>
      <c r="AH6" s="37">
        <v>2</v>
      </c>
      <c r="AI6" s="34"/>
      <c r="AJ6" s="18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ht="18" x14ac:dyDescent="0.35">
      <c r="A7" s="73">
        <v>28</v>
      </c>
      <c r="B7" s="73">
        <v>22</v>
      </c>
      <c r="C7" s="24"/>
      <c r="D7" s="28">
        <f t="shared" si="0"/>
        <v>12</v>
      </c>
      <c r="E7" s="28">
        <f t="shared" si="1"/>
        <v>8</v>
      </c>
      <c r="F7" s="14"/>
      <c r="G7" s="96" t="s">
        <v>39</v>
      </c>
      <c r="H7" s="97"/>
      <c r="I7" s="98"/>
      <c r="J7" s="108" t="str">
        <f>IF(ISNUMBER(J6),(1-NORMSDIST(ABS(J6))),"")</f>
        <v/>
      </c>
      <c r="K7" s="109"/>
      <c r="L7" s="39" t="str">
        <f>IF(J7&lt;= L4, "Reject Ho, and conclude that rankings are NOT the same.", "Do not Reject Ho, and conlcude that rankings are the same.")</f>
        <v>Do not Reject Ho, and conlcude that rankings are the same.</v>
      </c>
      <c r="M7" s="78"/>
      <c r="N7" s="36">
        <v>3</v>
      </c>
      <c r="O7" s="40" t="s">
        <v>2</v>
      </c>
      <c r="P7" s="40" t="s">
        <v>2</v>
      </c>
      <c r="Q7" s="40" t="s">
        <v>2</v>
      </c>
      <c r="R7" s="40" t="s">
        <v>2</v>
      </c>
      <c r="S7" s="40">
        <v>0</v>
      </c>
      <c r="T7" s="40">
        <v>1</v>
      </c>
      <c r="U7" s="40">
        <v>1</v>
      </c>
      <c r="V7" s="40">
        <v>2</v>
      </c>
      <c r="W7" s="40">
        <v>2</v>
      </c>
      <c r="X7" s="40">
        <v>3</v>
      </c>
      <c r="Y7" s="40">
        <v>3</v>
      </c>
      <c r="Z7" s="40">
        <v>4</v>
      </c>
      <c r="AA7" s="37">
        <v>4</v>
      </c>
      <c r="AB7" s="37">
        <v>5</v>
      </c>
      <c r="AC7" s="37">
        <v>5</v>
      </c>
      <c r="AD7" s="37">
        <v>6</v>
      </c>
      <c r="AE7" s="37">
        <v>6</v>
      </c>
      <c r="AF7" s="37">
        <v>7</v>
      </c>
      <c r="AG7" s="37">
        <v>7</v>
      </c>
      <c r="AH7" s="37">
        <v>8</v>
      </c>
      <c r="AI7" s="34"/>
      <c r="AJ7" s="18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ht="18" x14ac:dyDescent="0.35">
      <c r="A8" s="73">
        <v>33</v>
      </c>
      <c r="B8" s="73">
        <v>23</v>
      </c>
      <c r="C8" s="24"/>
      <c r="D8" s="28">
        <f t="shared" si="0"/>
        <v>15</v>
      </c>
      <c r="E8" s="28">
        <f t="shared" si="1"/>
        <v>9</v>
      </c>
      <c r="F8" s="11"/>
      <c r="G8" s="96" t="s">
        <v>40</v>
      </c>
      <c r="H8" s="97"/>
      <c r="I8" s="98"/>
      <c r="J8" s="108" t="str">
        <f>IF(ISNUMBER(J6),2*(1-NORMSDIST(ABS(J6))),"")</f>
        <v/>
      </c>
      <c r="K8" s="109"/>
      <c r="L8" s="39" t="str">
        <f>IF(J7&lt;= L5, "Reject Ho, and conclude that rankings are NOT the same.", "Do not Reject Ho, and conlcude that rankings are the same.")</f>
        <v>Do not Reject Ho, and conlcude that rankings are the same.</v>
      </c>
      <c r="M8" s="78"/>
      <c r="N8" s="36">
        <v>4</v>
      </c>
      <c r="O8" s="40" t="s">
        <v>2</v>
      </c>
      <c r="P8" s="40" t="s">
        <v>2</v>
      </c>
      <c r="Q8" s="40" t="s">
        <v>2</v>
      </c>
      <c r="R8" s="40">
        <v>0</v>
      </c>
      <c r="S8" s="40">
        <v>1</v>
      </c>
      <c r="T8" s="40">
        <v>2</v>
      </c>
      <c r="U8" s="40">
        <v>3</v>
      </c>
      <c r="V8" s="40">
        <v>4</v>
      </c>
      <c r="W8" s="40">
        <v>4</v>
      </c>
      <c r="X8" s="40">
        <v>5</v>
      </c>
      <c r="Y8" s="40">
        <v>6</v>
      </c>
      <c r="Z8" s="40">
        <v>7</v>
      </c>
      <c r="AA8" s="37">
        <v>8</v>
      </c>
      <c r="AB8" s="37">
        <v>9</v>
      </c>
      <c r="AC8" s="37">
        <v>10</v>
      </c>
      <c r="AD8" s="37">
        <v>11</v>
      </c>
      <c r="AE8" s="37">
        <v>11</v>
      </c>
      <c r="AF8" s="37">
        <v>12</v>
      </c>
      <c r="AG8" s="37">
        <v>13</v>
      </c>
      <c r="AH8" s="37">
        <v>13</v>
      </c>
      <c r="AI8" s="34"/>
      <c r="AJ8" s="18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18" customHeight="1" x14ac:dyDescent="0.35">
      <c r="A9" s="73">
        <v>36</v>
      </c>
      <c r="B9" s="73">
        <v>24</v>
      </c>
      <c r="C9" s="24"/>
      <c r="D9" s="28">
        <f t="shared" si="0"/>
        <v>16</v>
      </c>
      <c r="E9" s="28">
        <f t="shared" si="1"/>
        <v>10</v>
      </c>
      <c r="F9" s="11"/>
      <c r="G9" s="74" t="s">
        <v>36</v>
      </c>
      <c r="H9" s="75"/>
      <c r="I9" s="75"/>
      <c r="J9" s="76">
        <v>0.05</v>
      </c>
      <c r="K9" s="77"/>
      <c r="L9" s="39"/>
      <c r="M9" s="78"/>
      <c r="N9" s="36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37"/>
      <c r="AB9" s="37"/>
      <c r="AC9" s="37"/>
      <c r="AD9" s="37"/>
      <c r="AE9" s="37"/>
      <c r="AF9" s="37"/>
      <c r="AG9" s="37"/>
      <c r="AH9" s="37"/>
      <c r="AI9" s="34"/>
      <c r="AJ9" s="18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ht="18" customHeight="1" x14ac:dyDescent="0.35">
      <c r="A10" s="73">
        <v>40</v>
      </c>
      <c r="B10" s="73">
        <v>29</v>
      </c>
      <c r="C10" s="24"/>
      <c r="D10" s="28">
        <f t="shared" si="0"/>
        <v>18</v>
      </c>
      <c r="E10" s="28">
        <f t="shared" si="1"/>
        <v>13</v>
      </c>
      <c r="F10" s="11"/>
      <c r="G10" s="89" t="s">
        <v>44</v>
      </c>
      <c r="H10" s="90"/>
      <c r="I10" s="91"/>
      <c r="J10" s="92">
        <f>H24</f>
        <v>14</v>
      </c>
      <c r="K10" s="93"/>
      <c r="L10" s="39"/>
      <c r="M10" s="78"/>
      <c r="N10" s="36">
        <v>5</v>
      </c>
      <c r="O10" s="40" t="s">
        <v>2</v>
      </c>
      <c r="P10" s="40" t="s">
        <v>2</v>
      </c>
      <c r="Q10" s="40">
        <v>0</v>
      </c>
      <c r="R10" s="40">
        <v>1</v>
      </c>
      <c r="S10" s="40">
        <v>2</v>
      </c>
      <c r="T10" s="40">
        <v>3</v>
      </c>
      <c r="U10" s="40">
        <v>5</v>
      </c>
      <c r="V10" s="40">
        <v>6</v>
      </c>
      <c r="W10" s="40">
        <v>7</v>
      </c>
      <c r="X10" s="40">
        <v>8</v>
      </c>
      <c r="Y10" s="40">
        <v>9</v>
      </c>
      <c r="Z10" s="40">
        <v>11</v>
      </c>
      <c r="AA10" s="37">
        <v>12</v>
      </c>
      <c r="AB10" s="37">
        <v>13</v>
      </c>
      <c r="AC10" s="37">
        <v>14</v>
      </c>
      <c r="AD10" s="37">
        <v>15</v>
      </c>
      <c r="AE10" s="37">
        <v>17</v>
      </c>
      <c r="AF10" s="37">
        <v>18</v>
      </c>
      <c r="AG10" s="37">
        <v>19</v>
      </c>
      <c r="AH10" s="37">
        <v>20</v>
      </c>
      <c r="AI10" s="34"/>
      <c r="AJ10" s="18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ht="18" customHeight="1" x14ac:dyDescent="0.35">
      <c r="A11" s="73"/>
      <c r="B11" s="73">
        <v>31</v>
      </c>
      <c r="C11" s="24"/>
      <c r="D11" s="28" t="str">
        <f t="shared" si="0"/>
        <v xml:space="preserve"> </v>
      </c>
      <c r="E11" s="28">
        <f t="shared" si="1"/>
        <v>14</v>
      </c>
      <c r="F11" s="11"/>
      <c r="G11" s="79" t="s">
        <v>37</v>
      </c>
      <c r="H11" s="80"/>
      <c r="I11" s="83" t="str">
        <f>IF(ISNUMBER(H24), IF(H24,IF(K5&lt;=H24,"Reject Ho, and conclude that rankings are NOT the same.","Do not reject Ho, and conclude that rankings are the same."),""), L7)</f>
        <v>Do not reject Ho, and conclude that rankings are the same.</v>
      </c>
      <c r="J11" s="83"/>
      <c r="K11" s="84"/>
      <c r="L11" s="39">
        <f>IF(ISNUMBER(H24),H24, " ")</f>
        <v>14</v>
      </c>
      <c r="M11" s="78"/>
      <c r="N11" s="36">
        <v>6</v>
      </c>
      <c r="O11" s="40" t="s">
        <v>2</v>
      </c>
      <c r="P11" s="40" t="s">
        <v>2</v>
      </c>
      <c r="Q11" s="40">
        <v>1</v>
      </c>
      <c r="R11" s="40">
        <v>2</v>
      </c>
      <c r="S11" s="40">
        <v>3</v>
      </c>
      <c r="T11" s="40">
        <v>5</v>
      </c>
      <c r="U11" s="40">
        <v>6</v>
      </c>
      <c r="V11" s="40">
        <v>8</v>
      </c>
      <c r="W11" s="40">
        <v>10</v>
      </c>
      <c r="X11" s="40">
        <v>11</v>
      </c>
      <c r="Y11" s="40">
        <v>13</v>
      </c>
      <c r="Z11" s="40">
        <v>14</v>
      </c>
      <c r="AA11" s="37">
        <v>16</v>
      </c>
      <c r="AB11" s="37">
        <v>17</v>
      </c>
      <c r="AC11" s="37">
        <v>19</v>
      </c>
      <c r="AD11" s="37">
        <v>21</v>
      </c>
      <c r="AE11" s="37">
        <v>22</v>
      </c>
      <c r="AF11" s="37">
        <v>24</v>
      </c>
      <c r="AG11" s="37">
        <v>25</v>
      </c>
      <c r="AH11" s="37">
        <v>27</v>
      </c>
      <c r="AI11" s="34"/>
      <c r="AJ11" s="18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ht="18" customHeight="1" x14ac:dyDescent="0.35">
      <c r="A12" s="73"/>
      <c r="B12" s="73">
        <v>38</v>
      </c>
      <c r="C12" s="24"/>
      <c r="D12" s="28" t="str">
        <f t="shared" si="0"/>
        <v xml:space="preserve"> </v>
      </c>
      <c r="E12" s="28">
        <f t="shared" si="1"/>
        <v>17</v>
      </c>
      <c r="F12" s="11"/>
      <c r="G12" s="79"/>
      <c r="H12" s="80"/>
      <c r="I12" s="83"/>
      <c r="J12" s="83"/>
      <c r="K12" s="84"/>
      <c r="L12" s="39" t="str">
        <f>IF(ISNUMBER(#REF!),#REF!, " ")</f>
        <v xml:space="preserve"> </v>
      </c>
      <c r="M12" s="78"/>
      <c r="N12" s="36">
        <v>7</v>
      </c>
      <c r="O12" s="40" t="s">
        <v>2</v>
      </c>
      <c r="P12" s="40" t="s">
        <v>2</v>
      </c>
      <c r="Q12" s="40">
        <v>1</v>
      </c>
      <c r="R12" s="40">
        <v>3</v>
      </c>
      <c r="S12" s="40">
        <v>5</v>
      </c>
      <c r="T12" s="40">
        <v>6</v>
      </c>
      <c r="U12" s="40">
        <v>8</v>
      </c>
      <c r="V12" s="40">
        <v>10</v>
      </c>
      <c r="W12" s="40">
        <v>12</v>
      </c>
      <c r="X12" s="40">
        <v>14</v>
      </c>
      <c r="Y12" s="40">
        <v>16</v>
      </c>
      <c r="Z12" s="40">
        <v>18</v>
      </c>
      <c r="AA12" s="37">
        <v>20</v>
      </c>
      <c r="AB12" s="37">
        <v>22</v>
      </c>
      <c r="AC12" s="37">
        <v>24</v>
      </c>
      <c r="AD12" s="37">
        <v>26</v>
      </c>
      <c r="AE12" s="37">
        <v>28</v>
      </c>
      <c r="AF12" s="37">
        <v>30</v>
      </c>
      <c r="AG12" s="37">
        <v>32</v>
      </c>
      <c r="AH12" s="37">
        <v>34</v>
      </c>
      <c r="AI12" s="34"/>
      <c r="AJ12" s="18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ht="18" x14ac:dyDescent="0.35">
      <c r="A13" s="73"/>
      <c r="B13" s="73"/>
      <c r="C13" s="24"/>
      <c r="D13" s="28" t="str">
        <f t="shared" si="0"/>
        <v xml:space="preserve"> </v>
      </c>
      <c r="E13" s="28" t="str">
        <f t="shared" si="1"/>
        <v xml:space="preserve"> </v>
      </c>
      <c r="F13" s="14"/>
      <c r="G13" s="79"/>
      <c r="H13" s="80"/>
      <c r="I13" s="83"/>
      <c r="J13" s="83"/>
      <c r="K13" s="84"/>
      <c r="L13" s="39"/>
      <c r="M13" s="78"/>
      <c r="N13" s="36">
        <v>8</v>
      </c>
      <c r="O13" s="40" t="s">
        <v>2</v>
      </c>
      <c r="P13" s="40">
        <v>0</v>
      </c>
      <c r="Q13" s="40">
        <v>2</v>
      </c>
      <c r="R13" s="40">
        <v>4</v>
      </c>
      <c r="S13" s="40">
        <v>6</v>
      </c>
      <c r="T13" s="40">
        <v>8</v>
      </c>
      <c r="U13" s="40">
        <v>10</v>
      </c>
      <c r="V13" s="40">
        <v>13</v>
      </c>
      <c r="W13" s="40">
        <v>15</v>
      </c>
      <c r="X13" s="40">
        <v>17</v>
      </c>
      <c r="Y13" s="40">
        <v>19</v>
      </c>
      <c r="Z13" s="40">
        <v>22</v>
      </c>
      <c r="AA13" s="37">
        <v>24</v>
      </c>
      <c r="AB13" s="37">
        <v>26</v>
      </c>
      <c r="AC13" s="37">
        <v>29</v>
      </c>
      <c r="AD13" s="37">
        <v>31</v>
      </c>
      <c r="AE13" s="37">
        <v>34</v>
      </c>
      <c r="AF13" s="37">
        <v>36</v>
      </c>
      <c r="AG13" s="37">
        <v>38</v>
      </c>
      <c r="AH13" s="37">
        <v>41</v>
      </c>
      <c r="AI13" s="34"/>
      <c r="AJ13" s="18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ht="18.75" thickBot="1" x14ac:dyDescent="0.4">
      <c r="A14" s="73"/>
      <c r="B14" s="73"/>
      <c r="C14" s="25"/>
      <c r="D14" s="28" t="str">
        <f t="shared" si="0"/>
        <v xml:space="preserve"> </v>
      </c>
      <c r="E14" s="28" t="str">
        <f t="shared" si="1"/>
        <v xml:space="preserve"> </v>
      </c>
      <c r="F14" s="10"/>
      <c r="G14" s="81"/>
      <c r="H14" s="82"/>
      <c r="I14" s="85"/>
      <c r="J14" s="85"/>
      <c r="K14" s="86"/>
      <c r="L14" s="39" t="str">
        <f>IF(J8&lt;= L3, "Reject Ho, and conclude that Rankings are NOT the same", "Do not Reject Ho, and conlcude that Rankings are the same.")</f>
        <v>Do not Reject Ho, and conlcude that Rankings are the same.</v>
      </c>
      <c r="M14" s="78"/>
      <c r="N14" s="36">
        <v>9</v>
      </c>
      <c r="O14" s="40" t="s">
        <v>2</v>
      </c>
      <c r="P14" s="40">
        <v>0</v>
      </c>
      <c r="Q14" s="40">
        <v>2</v>
      </c>
      <c r="R14" s="40">
        <v>4</v>
      </c>
      <c r="S14" s="40">
        <v>7</v>
      </c>
      <c r="T14" s="40">
        <v>10</v>
      </c>
      <c r="U14" s="40">
        <v>12</v>
      </c>
      <c r="V14" s="40">
        <v>15</v>
      </c>
      <c r="W14" s="40">
        <v>17</v>
      </c>
      <c r="X14" s="40">
        <v>20</v>
      </c>
      <c r="Y14" s="40">
        <v>23</v>
      </c>
      <c r="Z14" s="40">
        <v>26</v>
      </c>
      <c r="AA14" s="37">
        <v>28</v>
      </c>
      <c r="AB14" s="37">
        <v>31</v>
      </c>
      <c r="AC14" s="37">
        <v>34</v>
      </c>
      <c r="AD14" s="37">
        <v>37</v>
      </c>
      <c r="AE14" s="37">
        <v>39</v>
      </c>
      <c r="AF14" s="37">
        <v>42</v>
      </c>
      <c r="AG14" s="37">
        <v>45</v>
      </c>
      <c r="AH14" s="37">
        <v>48</v>
      </c>
      <c r="AI14" s="34"/>
      <c r="AJ14" s="18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ht="18" x14ac:dyDescent="0.35">
      <c r="A15" s="73"/>
      <c r="B15" s="73"/>
      <c r="C15" s="25"/>
      <c r="D15" s="28" t="str">
        <f t="shared" si="0"/>
        <v xml:space="preserve"> </v>
      </c>
      <c r="E15" s="28" t="str">
        <f t="shared" si="1"/>
        <v xml:space="preserve"> </v>
      </c>
      <c r="F15" s="10"/>
      <c r="G15" s="50"/>
      <c r="H15" s="50"/>
      <c r="I15" s="50"/>
      <c r="J15" s="50"/>
      <c r="K15" s="50"/>
      <c r="L15" s="39" t="str">
        <f>IF(J8&lt;= L2, "Reject Ho, and conclude that Rankings are NOT the same", "Do not Reject Ho, and conlcude that Rankings are the same.")</f>
        <v>Do not Reject Ho, and conlcude that Rankings are the same.</v>
      </c>
      <c r="M15" s="78"/>
      <c r="N15" s="36">
        <v>10</v>
      </c>
      <c r="O15" s="40" t="s">
        <v>2</v>
      </c>
      <c r="P15" s="40">
        <v>0</v>
      </c>
      <c r="Q15" s="40">
        <v>3</v>
      </c>
      <c r="R15" s="40">
        <v>5</v>
      </c>
      <c r="S15" s="40">
        <v>8</v>
      </c>
      <c r="T15" s="40">
        <v>11</v>
      </c>
      <c r="U15" s="40">
        <v>14</v>
      </c>
      <c r="V15" s="40">
        <v>17</v>
      </c>
      <c r="W15" s="40">
        <v>20</v>
      </c>
      <c r="X15" s="40">
        <v>23</v>
      </c>
      <c r="Y15" s="40">
        <v>26</v>
      </c>
      <c r="Z15" s="40">
        <v>29</v>
      </c>
      <c r="AA15" s="37">
        <v>33</v>
      </c>
      <c r="AB15" s="37">
        <v>36</v>
      </c>
      <c r="AC15" s="37">
        <v>39</v>
      </c>
      <c r="AD15" s="37">
        <v>42</v>
      </c>
      <c r="AE15" s="37">
        <v>45</v>
      </c>
      <c r="AF15" s="37">
        <v>48</v>
      </c>
      <c r="AG15" s="37">
        <v>52</v>
      </c>
      <c r="AH15" s="37">
        <v>55</v>
      </c>
      <c r="AI15" s="34"/>
      <c r="AJ15" s="18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ht="18" customHeight="1" x14ac:dyDescent="0.35">
      <c r="A16" s="73"/>
      <c r="B16" s="73"/>
      <c r="C16" s="25"/>
      <c r="D16" s="28" t="str">
        <f t="shared" si="0"/>
        <v xml:space="preserve"> </v>
      </c>
      <c r="E16" s="28" t="str">
        <f t="shared" si="1"/>
        <v xml:space="preserve"> </v>
      </c>
      <c r="F16" s="16"/>
      <c r="G16" s="6"/>
      <c r="H16" s="34"/>
      <c r="I16" s="34"/>
      <c r="J16" s="34"/>
      <c r="K16" s="34"/>
      <c r="L16" s="34"/>
      <c r="M16" s="78"/>
      <c r="N16" s="36">
        <v>11</v>
      </c>
      <c r="O16" s="40" t="s">
        <v>2</v>
      </c>
      <c r="P16" s="40">
        <v>0</v>
      </c>
      <c r="Q16" s="40">
        <v>3</v>
      </c>
      <c r="R16" s="40">
        <v>6</v>
      </c>
      <c r="S16" s="40">
        <v>9</v>
      </c>
      <c r="T16" s="40">
        <v>13</v>
      </c>
      <c r="U16" s="40">
        <v>16</v>
      </c>
      <c r="V16" s="40">
        <v>19</v>
      </c>
      <c r="W16" s="40">
        <v>23</v>
      </c>
      <c r="X16" s="40">
        <v>26</v>
      </c>
      <c r="Y16" s="40">
        <v>30</v>
      </c>
      <c r="Z16" s="40">
        <v>33</v>
      </c>
      <c r="AA16" s="37">
        <v>37</v>
      </c>
      <c r="AB16" s="37">
        <v>40</v>
      </c>
      <c r="AC16" s="37">
        <v>44</v>
      </c>
      <c r="AD16" s="37">
        <v>47</v>
      </c>
      <c r="AE16" s="37">
        <v>51</v>
      </c>
      <c r="AF16" s="37">
        <v>55</v>
      </c>
      <c r="AG16" s="37">
        <v>58</v>
      </c>
      <c r="AH16" s="37">
        <v>62</v>
      </c>
      <c r="AI16" s="34"/>
      <c r="AJ16" s="18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ht="17.25" customHeight="1" x14ac:dyDescent="0.35">
      <c r="A17" s="73"/>
      <c r="B17" s="73"/>
      <c r="C17" s="25"/>
      <c r="D17" s="28" t="str">
        <f t="shared" si="0"/>
        <v xml:space="preserve"> </v>
      </c>
      <c r="E17" s="28" t="str">
        <f t="shared" si="1"/>
        <v xml:space="preserve"> </v>
      </c>
      <c r="F17" s="16"/>
      <c r="G17" s="6"/>
      <c r="H17" s="34"/>
      <c r="I17" s="34"/>
      <c r="J17" s="3"/>
      <c r="K17" s="34"/>
      <c r="L17" s="34"/>
      <c r="M17" s="78"/>
      <c r="N17" s="36">
        <v>12</v>
      </c>
      <c r="O17" s="40" t="s">
        <v>2</v>
      </c>
      <c r="P17" s="40">
        <v>1</v>
      </c>
      <c r="Q17" s="40">
        <v>4</v>
      </c>
      <c r="R17" s="40">
        <v>7</v>
      </c>
      <c r="S17" s="40">
        <v>11</v>
      </c>
      <c r="T17" s="40">
        <v>14</v>
      </c>
      <c r="U17" s="40">
        <v>18</v>
      </c>
      <c r="V17" s="40">
        <v>22</v>
      </c>
      <c r="W17" s="40">
        <v>26</v>
      </c>
      <c r="X17" s="40">
        <v>29</v>
      </c>
      <c r="Y17" s="40">
        <v>33</v>
      </c>
      <c r="Z17" s="40">
        <v>37</v>
      </c>
      <c r="AA17" s="37">
        <v>41</v>
      </c>
      <c r="AB17" s="37">
        <v>45</v>
      </c>
      <c r="AC17" s="37">
        <v>49</v>
      </c>
      <c r="AD17" s="37">
        <v>53</v>
      </c>
      <c r="AE17" s="37">
        <v>57</v>
      </c>
      <c r="AF17" s="37">
        <v>61</v>
      </c>
      <c r="AG17" s="37">
        <v>65</v>
      </c>
      <c r="AH17" s="37">
        <v>69</v>
      </c>
      <c r="AI17" s="34"/>
      <c r="AJ17" s="18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ht="18" customHeight="1" x14ac:dyDescent="0.35">
      <c r="A18" s="73"/>
      <c r="B18" s="73"/>
      <c r="C18" s="25"/>
      <c r="D18" s="28" t="str">
        <f t="shared" si="0"/>
        <v xml:space="preserve"> </v>
      </c>
      <c r="E18" s="28" t="str">
        <f t="shared" si="1"/>
        <v xml:space="preserve"> </v>
      </c>
      <c r="F18" s="9"/>
      <c r="G18" s="6"/>
      <c r="H18" s="34"/>
      <c r="I18" s="34"/>
      <c r="J18" s="34"/>
      <c r="K18" s="34"/>
      <c r="L18" s="38"/>
      <c r="M18" s="78"/>
      <c r="N18" s="36">
        <v>13</v>
      </c>
      <c r="O18" s="40" t="s">
        <v>2</v>
      </c>
      <c r="P18" s="40">
        <v>1</v>
      </c>
      <c r="Q18" s="40">
        <v>4</v>
      </c>
      <c r="R18" s="40">
        <v>8</v>
      </c>
      <c r="S18" s="40">
        <v>12</v>
      </c>
      <c r="T18" s="40">
        <v>16</v>
      </c>
      <c r="U18" s="40">
        <v>20</v>
      </c>
      <c r="V18" s="40">
        <v>24</v>
      </c>
      <c r="W18" s="40">
        <v>28</v>
      </c>
      <c r="X18" s="40">
        <v>33</v>
      </c>
      <c r="Y18" s="40">
        <v>37</v>
      </c>
      <c r="Z18" s="40">
        <v>41</v>
      </c>
      <c r="AA18" s="37">
        <v>45</v>
      </c>
      <c r="AB18" s="37">
        <v>50</v>
      </c>
      <c r="AC18" s="37">
        <v>54</v>
      </c>
      <c r="AD18" s="37">
        <v>59</v>
      </c>
      <c r="AE18" s="37">
        <v>63</v>
      </c>
      <c r="AF18" s="37">
        <v>67</v>
      </c>
      <c r="AG18" s="37">
        <v>72</v>
      </c>
      <c r="AH18" s="37">
        <v>76</v>
      </c>
      <c r="AI18" s="34"/>
      <c r="AJ18" s="18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ht="18" x14ac:dyDescent="0.35">
      <c r="A19" s="73"/>
      <c r="B19" s="73"/>
      <c r="C19" s="25"/>
      <c r="D19" s="28" t="str">
        <f t="shared" si="0"/>
        <v xml:space="preserve"> </v>
      </c>
      <c r="E19" s="28" t="str">
        <f t="shared" si="1"/>
        <v xml:space="preserve"> </v>
      </c>
      <c r="F19" s="9"/>
      <c r="G19" s="6"/>
      <c r="H19" s="34"/>
      <c r="I19" s="34"/>
      <c r="J19" s="34"/>
      <c r="K19" s="3"/>
      <c r="L19" s="38"/>
      <c r="M19" s="78"/>
      <c r="N19" s="36">
        <v>14</v>
      </c>
      <c r="O19" s="40" t="s">
        <v>2</v>
      </c>
      <c r="P19" s="40">
        <v>1</v>
      </c>
      <c r="Q19" s="40">
        <v>5</v>
      </c>
      <c r="R19" s="40">
        <v>9</v>
      </c>
      <c r="S19" s="40">
        <v>13</v>
      </c>
      <c r="T19" s="40">
        <v>17</v>
      </c>
      <c r="U19" s="40">
        <v>22</v>
      </c>
      <c r="V19" s="40">
        <v>26</v>
      </c>
      <c r="W19" s="40">
        <v>31</v>
      </c>
      <c r="X19" s="40">
        <v>36</v>
      </c>
      <c r="Y19" s="40">
        <v>40</v>
      </c>
      <c r="Z19" s="40">
        <v>45</v>
      </c>
      <c r="AA19" s="37">
        <v>50</v>
      </c>
      <c r="AB19" s="37">
        <v>55</v>
      </c>
      <c r="AC19" s="37">
        <v>59</v>
      </c>
      <c r="AD19" s="37">
        <v>64</v>
      </c>
      <c r="AE19" s="37">
        <v>67</v>
      </c>
      <c r="AF19" s="37">
        <v>74</v>
      </c>
      <c r="AG19" s="37">
        <v>78</v>
      </c>
      <c r="AH19" s="37">
        <v>83</v>
      </c>
      <c r="AI19" s="34"/>
      <c r="AJ19" s="18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ht="18" x14ac:dyDescent="0.35">
      <c r="A20" s="73"/>
      <c r="B20" s="73"/>
      <c r="C20" s="25"/>
      <c r="D20" s="28" t="str">
        <f t="shared" si="0"/>
        <v xml:space="preserve"> </v>
      </c>
      <c r="E20" s="28" t="str">
        <f t="shared" si="1"/>
        <v xml:space="preserve"> </v>
      </c>
      <c r="F20" s="9"/>
      <c r="G20" s="17"/>
      <c r="H20" s="3"/>
      <c r="I20" s="3"/>
      <c r="J20" s="3"/>
      <c r="K20" s="3"/>
      <c r="L20" s="38"/>
      <c r="M20" s="78"/>
      <c r="N20" s="36">
        <v>15</v>
      </c>
      <c r="O20" s="37" t="s">
        <v>2</v>
      </c>
      <c r="P20" s="37">
        <v>1</v>
      </c>
      <c r="Q20" s="37">
        <v>5</v>
      </c>
      <c r="R20" s="37">
        <v>10</v>
      </c>
      <c r="S20" s="37">
        <v>14</v>
      </c>
      <c r="T20" s="37">
        <v>19</v>
      </c>
      <c r="U20" s="37">
        <v>24</v>
      </c>
      <c r="V20" s="37">
        <v>29</v>
      </c>
      <c r="W20" s="37">
        <v>34</v>
      </c>
      <c r="X20" s="37">
        <v>39</v>
      </c>
      <c r="Y20" s="37">
        <v>44</v>
      </c>
      <c r="Z20" s="37">
        <v>49</v>
      </c>
      <c r="AA20" s="37">
        <v>54</v>
      </c>
      <c r="AB20" s="37">
        <v>59</v>
      </c>
      <c r="AC20" s="37">
        <v>64</v>
      </c>
      <c r="AD20" s="37">
        <v>70</v>
      </c>
      <c r="AE20" s="37">
        <v>75</v>
      </c>
      <c r="AF20" s="37">
        <v>80</v>
      </c>
      <c r="AG20" s="37">
        <v>85</v>
      </c>
      <c r="AH20" s="37">
        <v>90</v>
      </c>
      <c r="AI20" s="34"/>
      <c r="AJ20" s="18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ht="18" x14ac:dyDescent="0.35">
      <c r="A21" s="73"/>
      <c r="B21" s="73"/>
      <c r="C21" s="26"/>
      <c r="D21" s="28" t="str">
        <f t="shared" si="0"/>
        <v xml:space="preserve"> </v>
      </c>
      <c r="E21" s="28" t="str">
        <f t="shared" si="1"/>
        <v xml:space="preserve"> </v>
      </c>
      <c r="F21" s="15"/>
      <c r="G21" s="26"/>
      <c r="H21" s="34"/>
      <c r="I21" s="3"/>
      <c r="J21" s="38"/>
      <c r="K21" s="38"/>
      <c r="L21" s="38"/>
      <c r="M21" s="78"/>
      <c r="N21" s="36">
        <v>16</v>
      </c>
      <c r="O21" s="37" t="s">
        <v>2</v>
      </c>
      <c r="P21" s="37">
        <v>1</v>
      </c>
      <c r="Q21" s="37">
        <v>6</v>
      </c>
      <c r="R21" s="37">
        <v>11</v>
      </c>
      <c r="S21" s="37">
        <v>15</v>
      </c>
      <c r="T21" s="37">
        <v>21</v>
      </c>
      <c r="U21" s="37">
        <v>26</v>
      </c>
      <c r="V21" s="37">
        <v>31</v>
      </c>
      <c r="W21" s="37">
        <v>37</v>
      </c>
      <c r="X21" s="37">
        <v>42</v>
      </c>
      <c r="Y21" s="37">
        <v>47</v>
      </c>
      <c r="Z21" s="37">
        <v>53</v>
      </c>
      <c r="AA21" s="37">
        <v>59</v>
      </c>
      <c r="AB21" s="37">
        <v>64</v>
      </c>
      <c r="AC21" s="37">
        <v>70</v>
      </c>
      <c r="AD21" s="37">
        <v>75</v>
      </c>
      <c r="AE21" s="37">
        <v>81</v>
      </c>
      <c r="AF21" s="37">
        <v>86</v>
      </c>
      <c r="AG21" s="37">
        <v>92</v>
      </c>
      <c r="AH21" s="37">
        <v>98</v>
      </c>
      <c r="AI21" s="34"/>
      <c r="AJ21" s="18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ht="18" x14ac:dyDescent="0.35">
      <c r="A22" s="73"/>
      <c r="B22" s="73"/>
      <c r="C22" s="26"/>
      <c r="D22" s="28" t="str">
        <f t="shared" si="0"/>
        <v xml:space="preserve"> </v>
      </c>
      <c r="E22" s="28" t="str">
        <f t="shared" si="1"/>
        <v xml:space="preserve"> </v>
      </c>
      <c r="F22" s="15"/>
      <c r="G22" s="26"/>
      <c r="H22" s="38"/>
      <c r="I22" s="38"/>
      <c r="J22" s="38"/>
      <c r="K22" s="38"/>
      <c r="L22" s="38"/>
      <c r="M22" s="78"/>
      <c r="N22" s="36">
        <v>17</v>
      </c>
      <c r="O22" s="37" t="s">
        <v>2</v>
      </c>
      <c r="P22" s="37">
        <v>2</v>
      </c>
      <c r="Q22" s="37">
        <v>6</v>
      </c>
      <c r="R22" s="37">
        <v>11</v>
      </c>
      <c r="S22" s="37">
        <v>17</v>
      </c>
      <c r="T22" s="37">
        <v>22</v>
      </c>
      <c r="U22" s="37">
        <v>28</v>
      </c>
      <c r="V22" s="37">
        <v>34</v>
      </c>
      <c r="W22" s="37">
        <v>39</v>
      </c>
      <c r="X22" s="37">
        <v>45</v>
      </c>
      <c r="Y22" s="37">
        <v>51</v>
      </c>
      <c r="Z22" s="37">
        <v>57</v>
      </c>
      <c r="AA22" s="37">
        <v>63</v>
      </c>
      <c r="AB22" s="37">
        <v>67</v>
      </c>
      <c r="AC22" s="37">
        <v>75</v>
      </c>
      <c r="AD22" s="37">
        <v>81</v>
      </c>
      <c r="AE22" s="37">
        <v>87</v>
      </c>
      <c r="AF22" s="37">
        <v>93</v>
      </c>
      <c r="AG22" s="37">
        <v>99</v>
      </c>
      <c r="AH22" s="37">
        <v>105</v>
      </c>
      <c r="AI22" s="34"/>
      <c r="AJ22" s="18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ht="18" customHeight="1" x14ac:dyDescent="0.35">
      <c r="A23" s="73"/>
      <c r="B23" s="73"/>
      <c r="C23" s="26"/>
      <c r="D23" s="28" t="str">
        <f t="shared" si="0"/>
        <v xml:space="preserve"> </v>
      </c>
      <c r="E23" s="28" t="str">
        <f t="shared" si="1"/>
        <v xml:space="preserve"> </v>
      </c>
      <c r="F23" s="15"/>
      <c r="G23" s="26"/>
      <c r="H23" s="38"/>
      <c r="I23" s="38"/>
      <c r="J23" s="38"/>
      <c r="K23" s="38"/>
      <c r="L23" s="38"/>
      <c r="M23" s="78"/>
      <c r="N23" s="36">
        <v>18</v>
      </c>
      <c r="O23" s="37" t="s">
        <v>2</v>
      </c>
      <c r="P23" s="37">
        <v>2</v>
      </c>
      <c r="Q23" s="37">
        <v>7</v>
      </c>
      <c r="R23" s="37">
        <v>12</v>
      </c>
      <c r="S23" s="37">
        <v>18</v>
      </c>
      <c r="T23" s="37">
        <v>24</v>
      </c>
      <c r="U23" s="37">
        <v>30</v>
      </c>
      <c r="V23" s="37">
        <v>36</v>
      </c>
      <c r="W23" s="37">
        <v>42</v>
      </c>
      <c r="X23" s="37">
        <v>48</v>
      </c>
      <c r="Y23" s="37">
        <v>55</v>
      </c>
      <c r="Z23" s="37">
        <v>61</v>
      </c>
      <c r="AA23" s="37">
        <v>67</v>
      </c>
      <c r="AB23" s="37">
        <v>74</v>
      </c>
      <c r="AC23" s="37">
        <v>80</v>
      </c>
      <c r="AD23" s="37">
        <v>86</v>
      </c>
      <c r="AE23" s="37">
        <v>93</v>
      </c>
      <c r="AF23" s="37">
        <v>99</v>
      </c>
      <c r="AG23" s="37">
        <v>106</v>
      </c>
      <c r="AH23" s="37">
        <v>112</v>
      </c>
      <c r="AI23" s="34"/>
      <c r="AJ23" s="18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ht="18" customHeight="1" x14ac:dyDescent="0.35">
      <c r="A24" s="73"/>
      <c r="B24" s="73"/>
      <c r="C24" s="26"/>
      <c r="D24" s="28" t="str">
        <f t="shared" si="0"/>
        <v xml:space="preserve"> </v>
      </c>
      <c r="E24" s="28" t="str">
        <f t="shared" si="1"/>
        <v xml:space="preserve"> </v>
      </c>
      <c r="F24" s="15"/>
      <c r="G24" s="26"/>
      <c r="H24" s="38">
        <f>IF(J9=0.05,IF(OR($H$4&gt;20,$I$4&gt;20),"",IF(A3,INDEX($O$5:$AH$25,$H$4,$I$4),"")),IF(OR($H$4&gt;20,$I$4&gt;20),"",IF(A4,INDEX($O$32:$AH$52,$H$4,$I$4))))</f>
        <v>14</v>
      </c>
      <c r="I24" s="38"/>
      <c r="J24" s="38"/>
      <c r="K24" s="38"/>
      <c r="L24" s="38"/>
      <c r="M24" s="78"/>
      <c r="N24" s="36">
        <v>19</v>
      </c>
      <c r="O24" s="37" t="s">
        <v>2</v>
      </c>
      <c r="P24" s="37">
        <v>2</v>
      </c>
      <c r="Q24" s="37">
        <v>7</v>
      </c>
      <c r="R24" s="37">
        <v>13</v>
      </c>
      <c r="S24" s="37">
        <v>19</v>
      </c>
      <c r="T24" s="37">
        <v>25</v>
      </c>
      <c r="U24" s="37">
        <v>32</v>
      </c>
      <c r="V24" s="37">
        <v>38</v>
      </c>
      <c r="W24" s="37">
        <v>45</v>
      </c>
      <c r="X24" s="37">
        <v>52</v>
      </c>
      <c r="Y24" s="37">
        <v>58</v>
      </c>
      <c r="Z24" s="37">
        <v>65</v>
      </c>
      <c r="AA24" s="37">
        <v>72</v>
      </c>
      <c r="AB24" s="37">
        <v>78</v>
      </c>
      <c r="AC24" s="37">
        <v>85</v>
      </c>
      <c r="AD24" s="37">
        <v>92</v>
      </c>
      <c r="AE24" s="37">
        <v>99</v>
      </c>
      <c r="AF24" s="37">
        <v>106</v>
      </c>
      <c r="AG24" s="37">
        <v>113</v>
      </c>
      <c r="AH24" s="36">
        <v>119</v>
      </c>
      <c r="AI24" s="34"/>
      <c r="AJ24" s="18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ht="18" x14ac:dyDescent="0.35">
      <c r="A25" s="73"/>
      <c r="B25" s="73"/>
      <c r="C25" s="26"/>
      <c r="D25" s="28" t="str">
        <f t="shared" si="0"/>
        <v xml:space="preserve"> </v>
      </c>
      <c r="E25" s="28" t="str">
        <f t="shared" si="1"/>
        <v xml:space="preserve"> </v>
      </c>
      <c r="F25" s="15"/>
      <c r="G25" s="26"/>
      <c r="H25" s="38"/>
      <c r="I25" s="39"/>
      <c r="J25" s="39"/>
      <c r="K25" s="39"/>
      <c r="L25" s="39"/>
      <c r="M25" s="78"/>
      <c r="N25" s="36">
        <v>20</v>
      </c>
      <c r="O25" s="37" t="s">
        <v>2</v>
      </c>
      <c r="P25" s="37">
        <v>2</v>
      </c>
      <c r="Q25" s="37">
        <v>8</v>
      </c>
      <c r="R25" s="37">
        <v>13</v>
      </c>
      <c r="S25" s="37">
        <v>20</v>
      </c>
      <c r="T25" s="37">
        <v>27</v>
      </c>
      <c r="U25" s="37">
        <v>34</v>
      </c>
      <c r="V25" s="37">
        <v>41</v>
      </c>
      <c r="W25" s="37">
        <v>48</v>
      </c>
      <c r="X25" s="37">
        <v>55</v>
      </c>
      <c r="Y25" s="37">
        <v>62</v>
      </c>
      <c r="Z25" s="37">
        <v>69</v>
      </c>
      <c r="AA25" s="37">
        <v>76</v>
      </c>
      <c r="AB25" s="37">
        <v>83</v>
      </c>
      <c r="AC25" s="37">
        <v>90</v>
      </c>
      <c r="AD25" s="37">
        <v>98</v>
      </c>
      <c r="AE25" s="37">
        <v>105</v>
      </c>
      <c r="AF25" s="37">
        <v>112</v>
      </c>
      <c r="AG25" s="37">
        <v>119</v>
      </c>
      <c r="AH25" s="37">
        <v>127</v>
      </c>
      <c r="AI25" s="34"/>
      <c r="AJ25" s="18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ht="18" x14ac:dyDescent="0.35">
      <c r="A26" s="73"/>
      <c r="B26" s="73"/>
      <c r="C26" s="26"/>
      <c r="D26" s="28" t="str">
        <f t="shared" si="0"/>
        <v xml:space="preserve"> </v>
      </c>
      <c r="E26" s="28" t="str">
        <f t="shared" si="1"/>
        <v xml:space="preserve"> </v>
      </c>
      <c r="F26" s="15"/>
      <c r="G26" s="26"/>
      <c r="H26" s="39"/>
      <c r="I26" s="39"/>
      <c r="J26" s="39"/>
      <c r="K26" s="39"/>
      <c r="L26" s="42"/>
      <c r="M26" s="3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36"/>
      <c r="AI26" s="34"/>
      <c r="AJ26" s="18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ht="18" x14ac:dyDescent="0.35">
      <c r="A27" s="29"/>
      <c r="B27" s="73"/>
      <c r="C27" s="26"/>
      <c r="D27" s="28" t="str">
        <f t="shared" si="0"/>
        <v xml:space="preserve"> </v>
      </c>
      <c r="E27" s="28" t="str">
        <f t="shared" si="1"/>
        <v xml:space="preserve"> </v>
      </c>
      <c r="F27" s="15"/>
      <c r="G27" s="26"/>
      <c r="H27" s="87" t="s">
        <v>35</v>
      </c>
      <c r="I27" s="87"/>
      <c r="J27" s="88" t="s">
        <v>34</v>
      </c>
      <c r="K27" s="88"/>
      <c r="L27" s="88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8"/>
      <c r="AJ27" s="18"/>
      <c r="AK27" s="18"/>
      <c r="AL27" s="18"/>
      <c r="AM27" s="18"/>
      <c r="AN27" s="18"/>
      <c r="AO27" s="18"/>
      <c r="AP27" s="18"/>
      <c r="AQ27" s="18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ht="18" x14ac:dyDescent="0.35">
      <c r="A28" s="29"/>
      <c r="B28" s="73"/>
      <c r="C28" s="18"/>
      <c r="D28" s="28" t="str">
        <f t="shared" si="0"/>
        <v xml:space="preserve"> </v>
      </c>
      <c r="E28" s="28" t="str">
        <f t="shared" si="1"/>
        <v xml:space="preserve"> </v>
      </c>
      <c r="F28" s="6"/>
      <c r="G28" s="18"/>
      <c r="H28" s="87"/>
      <c r="I28" s="87"/>
      <c r="J28" s="88"/>
      <c r="K28" s="88"/>
      <c r="L28" s="88"/>
      <c r="M28" s="45"/>
      <c r="N28" s="33"/>
      <c r="O28" s="33"/>
      <c r="P28" s="33"/>
      <c r="Q28" s="33"/>
      <c r="R28" s="33"/>
      <c r="S28" s="33"/>
      <c r="T28" s="33"/>
      <c r="U28" s="33"/>
      <c r="V28" s="33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18"/>
      <c r="AJ28" s="18"/>
      <c r="AK28" s="18"/>
      <c r="AL28" s="18"/>
      <c r="AM28" s="18"/>
      <c r="AN28" s="18"/>
      <c r="AO28" s="18"/>
      <c r="AP28" s="18"/>
      <c r="AQ28" s="18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1:70" ht="18" x14ac:dyDescent="0.35">
      <c r="A29" s="29"/>
      <c r="B29" s="73"/>
      <c r="C29" s="18"/>
      <c r="D29" s="28" t="str">
        <f t="shared" si="0"/>
        <v xml:space="preserve"> </v>
      </c>
      <c r="E29" s="28" t="str">
        <f t="shared" si="1"/>
        <v xml:space="preserve"> </v>
      </c>
      <c r="F29" s="6"/>
      <c r="G29" s="18"/>
      <c r="H29" s="87"/>
      <c r="I29" s="87"/>
      <c r="J29" s="88"/>
      <c r="K29" s="88"/>
      <c r="L29" s="88"/>
      <c r="M29" s="17"/>
      <c r="N29" s="3"/>
      <c r="O29" s="3"/>
      <c r="P29" s="3"/>
      <c r="Q29" s="3"/>
      <c r="R29" s="3"/>
      <c r="S29" s="3"/>
      <c r="T29" s="3" t="s">
        <v>33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18"/>
      <c r="AJ29" s="18"/>
      <c r="AK29" s="18"/>
      <c r="AL29" s="18"/>
      <c r="AM29" s="18"/>
      <c r="AN29" s="18"/>
      <c r="AO29" s="18"/>
      <c r="AP29" s="18"/>
      <c r="AQ29" s="18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1:70" ht="18.75" x14ac:dyDescent="0.35">
      <c r="A30" s="30"/>
      <c r="B30" s="73"/>
      <c r="C30" s="18"/>
      <c r="D30" s="28" t="str">
        <f t="shared" si="0"/>
        <v xml:space="preserve"> </v>
      </c>
      <c r="E30" s="28" t="str">
        <f t="shared" si="1"/>
        <v xml:space="preserve"> </v>
      </c>
      <c r="F30" s="6"/>
      <c r="G30" s="18"/>
      <c r="H30" s="47"/>
      <c r="I30" s="26"/>
      <c r="J30" s="26"/>
      <c r="K30" s="26"/>
      <c r="L30" s="26"/>
      <c r="M30" s="17"/>
      <c r="N30" s="3"/>
      <c r="O30" s="4" t="s">
        <v>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7"/>
      <c r="AJ30" s="17"/>
      <c r="AK30" s="17"/>
      <c r="AL30" s="17"/>
      <c r="AM30" s="17"/>
      <c r="AN30" s="17"/>
      <c r="AO30" s="17"/>
      <c r="AP30" s="18"/>
      <c r="AQ30" s="18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1:70" ht="18" x14ac:dyDescent="0.25">
      <c r="A31" s="29"/>
      <c r="B31" s="29"/>
      <c r="C31" s="18"/>
      <c r="D31" s="28" t="str">
        <f t="shared" si="0"/>
        <v xml:space="preserve"> </v>
      </c>
      <c r="E31" s="28" t="str">
        <f t="shared" si="1"/>
        <v xml:space="preserve"> </v>
      </c>
      <c r="F31" s="6"/>
      <c r="G31" s="18"/>
      <c r="H31" s="18"/>
      <c r="I31" s="18"/>
      <c r="J31" s="18"/>
      <c r="K31" s="18"/>
      <c r="L31" s="18"/>
      <c r="M31" s="17"/>
      <c r="N31" s="35"/>
      <c r="O31" s="36">
        <v>1</v>
      </c>
      <c r="P31" s="36">
        <v>2</v>
      </c>
      <c r="Q31" s="36">
        <v>3</v>
      </c>
      <c r="R31" s="36">
        <v>4</v>
      </c>
      <c r="S31" s="36">
        <v>5</v>
      </c>
      <c r="T31" s="36">
        <v>6</v>
      </c>
      <c r="U31" s="36">
        <v>7</v>
      </c>
      <c r="V31" s="36">
        <v>8</v>
      </c>
      <c r="W31" s="36">
        <v>9</v>
      </c>
      <c r="X31" s="36">
        <v>10</v>
      </c>
      <c r="Y31" s="36">
        <v>11</v>
      </c>
      <c r="Z31" s="36">
        <v>12</v>
      </c>
      <c r="AA31" s="36">
        <v>13</v>
      </c>
      <c r="AB31" s="36">
        <v>14</v>
      </c>
      <c r="AC31" s="36">
        <v>15</v>
      </c>
      <c r="AD31" s="36">
        <v>16</v>
      </c>
      <c r="AE31" s="36">
        <v>17</v>
      </c>
      <c r="AF31" s="36">
        <v>18</v>
      </c>
      <c r="AG31" s="36">
        <v>19</v>
      </c>
      <c r="AH31" s="36">
        <v>20</v>
      </c>
      <c r="AI31" s="17"/>
      <c r="AJ31" s="17"/>
      <c r="AK31" s="17"/>
      <c r="AL31" s="17"/>
      <c r="AM31" s="17"/>
      <c r="AN31" s="17"/>
      <c r="AO31" s="17"/>
      <c r="AP31" s="18"/>
      <c r="AQ31" s="18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1:70" ht="18" x14ac:dyDescent="0.25">
      <c r="A32" s="31"/>
      <c r="B32" s="29"/>
      <c r="C32" s="18"/>
      <c r="D32" s="28" t="str">
        <f t="shared" si="0"/>
        <v xml:space="preserve"> </v>
      </c>
      <c r="E32" s="28" t="str">
        <f t="shared" si="1"/>
        <v xml:space="preserve"> </v>
      </c>
      <c r="F32" s="6"/>
      <c r="G32" s="18"/>
      <c r="H32" s="18"/>
      <c r="I32" s="18"/>
      <c r="J32" s="18"/>
      <c r="K32" s="18"/>
      <c r="L32" s="18"/>
      <c r="M32" s="78" t="s">
        <v>5</v>
      </c>
      <c r="N32" s="36">
        <v>1</v>
      </c>
      <c r="O32" s="37" t="s">
        <v>2</v>
      </c>
      <c r="P32" s="37" t="s">
        <v>2</v>
      </c>
      <c r="Q32" s="37" t="s">
        <v>2</v>
      </c>
      <c r="R32" s="37" t="s">
        <v>2</v>
      </c>
      <c r="S32" s="37" t="s">
        <v>2</v>
      </c>
      <c r="T32" s="37" t="s">
        <v>2</v>
      </c>
      <c r="U32" s="37" t="s">
        <v>2</v>
      </c>
      <c r="V32" s="37" t="s">
        <v>2</v>
      </c>
      <c r="W32" s="37" t="s">
        <v>2</v>
      </c>
      <c r="X32" s="37" t="s">
        <v>2</v>
      </c>
      <c r="Y32" s="37" t="s">
        <v>2</v>
      </c>
      <c r="Z32" s="37" t="s">
        <v>2</v>
      </c>
      <c r="AA32" s="37" t="s">
        <v>2</v>
      </c>
      <c r="AB32" s="37" t="s">
        <v>2</v>
      </c>
      <c r="AC32" s="37" t="s">
        <v>2</v>
      </c>
      <c r="AD32" s="37" t="s">
        <v>2</v>
      </c>
      <c r="AE32" s="37" t="s">
        <v>2</v>
      </c>
      <c r="AF32" s="37" t="s">
        <v>2</v>
      </c>
      <c r="AG32" s="37" t="s">
        <v>2</v>
      </c>
      <c r="AH32" s="37" t="s">
        <v>2</v>
      </c>
      <c r="AI32" s="17"/>
      <c r="AJ32" s="17"/>
      <c r="AK32" s="17"/>
      <c r="AL32" s="17"/>
      <c r="AM32" s="17"/>
      <c r="AN32" s="17"/>
      <c r="AO32" s="17"/>
      <c r="AP32" s="18"/>
      <c r="AQ32" s="18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1:69" ht="18" x14ac:dyDescent="0.25">
      <c r="A33" s="29"/>
      <c r="B33" s="29"/>
      <c r="C33" s="18"/>
      <c r="D33" s="28" t="str">
        <f t="shared" si="0"/>
        <v xml:space="preserve"> </v>
      </c>
      <c r="E33" s="28" t="str">
        <f t="shared" si="1"/>
        <v xml:space="preserve"> </v>
      </c>
      <c r="F33" s="6"/>
      <c r="G33" s="18"/>
      <c r="H33" s="18"/>
      <c r="I33" s="18"/>
      <c r="J33" s="18"/>
      <c r="K33" s="18"/>
      <c r="L33" s="18"/>
      <c r="M33" s="78"/>
      <c r="N33" s="36">
        <v>2</v>
      </c>
      <c r="O33" s="37" t="s">
        <v>2</v>
      </c>
      <c r="P33" s="37" t="s">
        <v>2</v>
      </c>
      <c r="Q33" s="37" t="s">
        <v>2</v>
      </c>
      <c r="R33" s="37" t="s">
        <v>2</v>
      </c>
      <c r="S33" s="37" t="s">
        <v>2</v>
      </c>
      <c r="T33" s="37" t="s">
        <v>2</v>
      </c>
      <c r="U33" s="37" t="s">
        <v>2</v>
      </c>
      <c r="V33" s="37" t="s">
        <v>2</v>
      </c>
      <c r="W33" s="37" t="s">
        <v>2</v>
      </c>
      <c r="X33" s="37" t="s">
        <v>2</v>
      </c>
      <c r="Y33" s="37" t="s">
        <v>2</v>
      </c>
      <c r="Z33" s="37" t="s">
        <v>2</v>
      </c>
      <c r="AA33" s="37" t="s">
        <v>2</v>
      </c>
      <c r="AB33" s="37" t="s">
        <v>2</v>
      </c>
      <c r="AC33" s="37" t="s">
        <v>2</v>
      </c>
      <c r="AD33" s="37" t="s">
        <v>2</v>
      </c>
      <c r="AE33" s="37" t="s">
        <v>2</v>
      </c>
      <c r="AF33" s="37" t="s">
        <v>2</v>
      </c>
      <c r="AG33" s="37" t="s">
        <v>2</v>
      </c>
      <c r="AH33" s="37" t="s">
        <v>2</v>
      </c>
      <c r="AI33" s="17"/>
      <c r="AJ33" s="17"/>
      <c r="AK33" s="17"/>
      <c r="AL33" s="17"/>
      <c r="AM33" s="17"/>
      <c r="AN33" s="17"/>
      <c r="AO33" s="17"/>
      <c r="AP33" s="18"/>
      <c r="AQ33" s="18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1:69" ht="18" x14ac:dyDescent="0.25">
      <c r="A34" s="30"/>
      <c r="B34" s="29"/>
      <c r="C34" s="18"/>
      <c r="D34" s="28" t="str">
        <f t="shared" si="0"/>
        <v xml:space="preserve"> </v>
      </c>
      <c r="E34" s="28" t="str">
        <f t="shared" si="1"/>
        <v xml:space="preserve"> </v>
      </c>
      <c r="F34" s="6"/>
      <c r="G34" s="18"/>
      <c r="H34" s="18"/>
      <c r="I34" s="18"/>
      <c r="J34" s="18"/>
      <c r="K34" s="18"/>
      <c r="L34" s="18"/>
      <c r="M34" s="78"/>
      <c r="N34" s="36">
        <v>3</v>
      </c>
      <c r="O34" s="37" t="s">
        <v>2</v>
      </c>
      <c r="P34" s="37" t="s">
        <v>2</v>
      </c>
      <c r="Q34" s="37" t="s">
        <v>2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1</v>
      </c>
      <c r="AA34" s="5">
        <v>1</v>
      </c>
      <c r="AB34" s="37">
        <v>1</v>
      </c>
      <c r="AC34" s="37">
        <v>2</v>
      </c>
      <c r="AD34" s="37">
        <v>2</v>
      </c>
      <c r="AE34" s="37">
        <v>2</v>
      </c>
      <c r="AF34" s="37">
        <v>2</v>
      </c>
      <c r="AG34" s="37">
        <v>3</v>
      </c>
      <c r="AH34" s="37">
        <v>3</v>
      </c>
      <c r="AI34" s="17"/>
      <c r="AJ34" s="17"/>
      <c r="AK34" s="17"/>
      <c r="AL34" s="17"/>
      <c r="AM34" s="17"/>
      <c r="AN34" s="17"/>
      <c r="AO34" s="17"/>
      <c r="AP34" s="18"/>
      <c r="AQ34" s="18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1:69" ht="18" x14ac:dyDescent="0.25">
      <c r="A35" s="29"/>
      <c r="B35" s="31"/>
      <c r="C35" s="18"/>
      <c r="D35" s="28" t="str">
        <f t="shared" ref="D35:D53" si="2">IF(A35,_xlfn.RANK.EQ(A35,$A$3:$B$53,1)+(COUNT($A$3:$B$53)+1-_xlfn.RANK.EQ(A35,$A$3:$B$53,0)-_xlfn.RANK.EQ(A35,$A$3:$B$53,1))/2," ")</f>
        <v xml:space="preserve"> </v>
      </c>
      <c r="E35" s="28" t="str">
        <f t="shared" ref="E35:E53" si="3">IF(B35,_xlfn.RANK.EQ(B35,$A$3:$B$53,1)+(COUNT($A$3:$B$53)+1-_xlfn.RANK.EQ(B35,$A$3:$B$53,0)-_xlfn.RANK.EQ(B35,$A$3:$B$53,1))/2," ")</f>
        <v xml:space="preserve"> </v>
      </c>
      <c r="F35" s="6"/>
      <c r="G35" s="18"/>
      <c r="H35" s="18"/>
      <c r="I35" s="18"/>
      <c r="J35" s="18"/>
      <c r="K35" s="18"/>
      <c r="L35" s="18"/>
      <c r="M35" s="78"/>
      <c r="N35" s="36">
        <v>4</v>
      </c>
      <c r="O35" s="37" t="s">
        <v>2</v>
      </c>
      <c r="P35" s="37" t="s">
        <v>2</v>
      </c>
      <c r="Q35" s="37" t="s">
        <v>2</v>
      </c>
      <c r="R35" s="37" t="s">
        <v>2</v>
      </c>
      <c r="S35" s="37">
        <v>0</v>
      </c>
      <c r="T35" s="37">
        <v>0</v>
      </c>
      <c r="U35" s="37">
        <v>0</v>
      </c>
      <c r="V35" s="37">
        <v>1</v>
      </c>
      <c r="W35" s="37">
        <v>1</v>
      </c>
      <c r="X35" s="37">
        <v>2</v>
      </c>
      <c r="Y35" s="37">
        <v>2</v>
      </c>
      <c r="Z35" s="37">
        <v>3</v>
      </c>
      <c r="AA35" s="37">
        <v>3</v>
      </c>
      <c r="AB35" s="37">
        <v>4</v>
      </c>
      <c r="AC35" s="37">
        <v>5</v>
      </c>
      <c r="AD35" s="37">
        <v>5</v>
      </c>
      <c r="AE35" s="37">
        <v>6</v>
      </c>
      <c r="AF35" s="37">
        <v>6</v>
      </c>
      <c r="AG35" s="37">
        <v>7</v>
      </c>
      <c r="AH35" s="37">
        <v>8</v>
      </c>
      <c r="AI35" s="17"/>
      <c r="AJ35" s="17"/>
      <c r="AK35" s="17"/>
      <c r="AL35" s="17"/>
      <c r="AM35" s="17"/>
      <c r="AN35" s="17"/>
      <c r="AO35" s="17"/>
      <c r="AP35" s="18"/>
      <c r="AQ35" s="18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1:69" ht="18" x14ac:dyDescent="0.25">
      <c r="A36" s="31"/>
      <c r="B36" s="29"/>
      <c r="C36" s="18"/>
      <c r="D36" s="28" t="str">
        <f t="shared" si="2"/>
        <v xml:space="preserve"> </v>
      </c>
      <c r="E36" s="28" t="str">
        <f t="shared" si="3"/>
        <v xml:space="preserve"> </v>
      </c>
      <c r="F36" s="6"/>
      <c r="G36" s="18"/>
      <c r="H36" s="18"/>
      <c r="I36" s="18"/>
      <c r="J36" s="18"/>
      <c r="K36" s="18"/>
      <c r="L36" s="18"/>
      <c r="M36" s="78"/>
      <c r="N36" s="36">
        <v>5</v>
      </c>
      <c r="O36" s="37" t="s">
        <v>2</v>
      </c>
      <c r="P36" s="37" t="s">
        <v>2</v>
      </c>
      <c r="Q36" s="37" t="s">
        <v>2</v>
      </c>
      <c r="R36" s="37" t="s">
        <v>2</v>
      </c>
      <c r="S36" s="37">
        <v>0</v>
      </c>
      <c r="T36" s="37">
        <v>1</v>
      </c>
      <c r="U36" s="37">
        <v>1</v>
      </c>
      <c r="V36" s="37">
        <v>2</v>
      </c>
      <c r="W36" s="37">
        <v>3</v>
      </c>
      <c r="X36" s="37">
        <v>4</v>
      </c>
      <c r="Y36" s="37">
        <v>5</v>
      </c>
      <c r="Z36" s="37">
        <v>6</v>
      </c>
      <c r="AA36" s="37">
        <v>7</v>
      </c>
      <c r="AB36" s="37">
        <v>7</v>
      </c>
      <c r="AC36" s="37">
        <v>8</v>
      </c>
      <c r="AD36" s="37">
        <v>9</v>
      </c>
      <c r="AE36" s="37">
        <v>10</v>
      </c>
      <c r="AF36" s="37">
        <v>11</v>
      </c>
      <c r="AG36" s="37">
        <v>12</v>
      </c>
      <c r="AH36" s="37">
        <v>13</v>
      </c>
      <c r="AI36" s="17"/>
      <c r="AJ36" s="17"/>
      <c r="AK36" s="17"/>
      <c r="AL36" s="17"/>
      <c r="AM36" s="17"/>
      <c r="AN36" s="17"/>
      <c r="AO36" s="17"/>
      <c r="AP36" s="18"/>
      <c r="AQ36" s="18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1:69" ht="18" x14ac:dyDescent="0.25">
      <c r="A37" s="29"/>
      <c r="B37" s="32"/>
      <c r="C37" s="18"/>
      <c r="D37" s="28" t="str">
        <f t="shared" si="2"/>
        <v xml:space="preserve"> </v>
      </c>
      <c r="E37" s="28" t="str">
        <f t="shared" si="3"/>
        <v xml:space="preserve"> </v>
      </c>
      <c r="F37" s="6"/>
      <c r="G37" s="6"/>
      <c r="H37" s="6"/>
      <c r="I37" s="6"/>
      <c r="J37" s="18"/>
      <c r="K37" s="18"/>
      <c r="L37" s="18"/>
      <c r="M37" s="78"/>
      <c r="N37" s="36">
        <v>6</v>
      </c>
      <c r="O37" s="37" t="s">
        <v>2</v>
      </c>
      <c r="P37" s="37" t="s">
        <v>2</v>
      </c>
      <c r="Q37" s="37">
        <v>1</v>
      </c>
      <c r="R37" s="37">
        <v>0</v>
      </c>
      <c r="S37" s="37">
        <v>1</v>
      </c>
      <c r="T37" s="37">
        <v>2</v>
      </c>
      <c r="U37" s="37">
        <v>3</v>
      </c>
      <c r="V37" s="37">
        <v>4</v>
      </c>
      <c r="W37" s="37">
        <v>5</v>
      </c>
      <c r="X37" s="37">
        <v>6</v>
      </c>
      <c r="Y37" s="37">
        <v>7</v>
      </c>
      <c r="Z37" s="37">
        <v>9</v>
      </c>
      <c r="AA37" s="37">
        <v>10</v>
      </c>
      <c r="AB37" s="37">
        <v>11</v>
      </c>
      <c r="AC37" s="37">
        <v>12</v>
      </c>
      <c r="AD37" s="37">
        <v>13</v>
      </c>
      <c r="AE37" s="37">
        <v>15</v>
      </c>
      <c r="AF37" s="37">
        <v>16</v>
      </c>
      <c r="AG37" s="37">
        <v>17</v>
      </c>
      <c r="AH37" s="37">
        <v>18</v>
      </c>
      <c r="AI37" s="17"/>
      <c r="AJ37" s="17"/>
      <c r="AK37" s="17"/>
      <c r="AL37" s="17"/>
      <c r="AM37" s="17"/>
      <c r="AN37" s="17"/>
      <c r="AO37" s="17"/>
      <c r="AP37" s="18"/>
      <c r="AQ37" s="18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1:69" ht="18" x14ac:dyDescent="0.25">
      <c r="A38" s="30"/>
      <c r="B38" s="32"/>
      <c r="C38" s="18"/>
      <c r="D38" s="28" t="str">
        <f t="shared" si="2"/>
        <v xml:space="preserve"> </v>
      </c>
      <c r="E38" s="28" t="str">
        <f t="shared" si="3"/>
        <v xml:space="preserve"> </v>
      </c>
      <c r="F38" s="6"/>
      <c r="G38" s="6"/>
      <c r="H38" s="6"/>
      <c r="I38" s="6"/>
      <c r="J38" s="18"/>
      <c r="K38" s="18"/>
      <c r="L38" s="18"/>
      <c r="M38" s="78"/>
      <c r="N38" s="36">
        <v>7</v>
      </c>
      <c r="O38" s="37" t="s">
        <v>2</v>
      </c>
      <c r="P38" s="37" t="s">
        <v>2</v>
      </c>
      <c r="Q38" s="37" t="s">
        <v>2</v>
      </c>
      <c r="R38" s="37">
        <v>0</v>
      </c>
      <c r="S38" s="37">
        <v>1</v>
      </c>
      <c r="T38" s="37">
        <v>3</v>
      </c>
      <c r="U38" s="37">
        <v>4</v>
      </c>
      <c r="V38" s="37">
        <v>6</v>
      </c>
      <c r="W38" s="37">
        <v>7</v>
      </c>
      <c r="X38" s="37">
        <v>9</v>
      </c>
      <c r="Y38" s="37">
        <v>10</v>
      </c>
      <c r="Z38" s="37">
        <v>12</v>
      </c>
      <c r="AA38" s="37">
        <v>13</v>
      </c>
      <c r="AB38" s="37">
        <v>15</v>
      </c>
      <c r="AC38" s="37">
        <v>16</v>
      </c>
      <c r="AD38" s="37">
        <v>18</v>
      </c>
      <c r="AE38" s="37">
        <v>19</v>
      </c>
      <c r="AF38" s="37">
        <v>21</v>
      </c>
      <c r="AG38" s="37">
        <v>22</v>
      </c>
      <c r="AH38" s="37">
        <v>24</v>
      </c>
      <c r="AI38" s="17"/>
      <c r="AJ38" s="17"/>
      <c r="AK38" s="17"/>
      <c r="AL38" s="17"/>
      <c r="AM38" s="17"/>
      <c r="AN38" s="17"/>
      <c r="AO38" s="17"/>
      <c r="AP38" s="18"/>
      <c r="AQ38" s="18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1:69" ht="18" x14ac:dyDescent="0.25">
      <c r="A39" s="29"/>
      <c r="B39" s="32"/>
      <c r="C39" s="18"/>
      <c r="D39" s="28" t="str">
        <f t="shared" si="2"/>
        <v xml:space="preserve"> </v>
      </c>
      <c r="E39" s="28" t="str">
        <f t="shared" si="3"/>
        <v xml:space="preserve"> </v>
      </c>
      <c r="F39" s="6"/>
      <c r="G39" s="6"/>
      <c r="H39" s="6"/>
      <c r="I39" s="6"/>
      <c r="J39" s="18"/>
      <c r="K39" s="18"/>
      <c r="L39" s="18"/>
      <c r="M39" s="78"/>
      <c r="N39" s="36">
        <v>8</v>
      </c>
      <c r="O39" s="37" t="s">
        <v>2</v>
      </c>
      <c r="P39" s="37">
        <v>0</v>
      </c>
      <c r="Q39" s="37" t="s">
        <v>2</v>
      </c>
      <c r="R39" s="37">
        <v>1</v>
      </c>
      <c r="S39" s="37">
        <v>2</v>
      </c>
      <c r="T39" s="37">
        <v>4</v>
      </c>
      <c r="U39" s="37">
        <v>6</v>
      </c>
      <c r="V39" s="37">
        <v>7</v>
      </c>
      <c r="W39" s="37">
        <v>9</v>
      </c>
      <c r="X39" s="37">
        <v>11</v>
      </c>
      <c r="Y39" s="37">
        <v>13</v>
      </c>
      <c r="Z39" s="37">
        <v>15</v>
      </c>
      <c r="AA39" s="37">
        <v>17</v>
      </c>
      <c r="AB39" s="37">
        <v>18</v>
      </c>
      <c r="AC39" s="37">
        <v>20</v>
      </c>
      <c r="AD39" s="37">
        <v>22</v>
      </c>
      <c r="AE39" s="37">
        <v>24</v>
      </c>
      <c r="AF39" s="37">
        <v>26</v>
      </c>
      <c r="AG39" s="37">
        <v>28</v>
      </c>
      <c r="AH39" s="37">
        <v>30</v>
      </c>
      <c r="AI39" s="17"/>
      <c r="AJ39" s="17"/>
      <c r="AK39" s="17"/>
      <c r="AL39" s="17"/>
      <c r="AM39" s="17"/>
      <c r="AN39" s="17"/>
      <c r="AO39" s="17"/>
      <c r="AP39" s="18"/>
      <c r="AQ39" s="18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1:69" ht="18" x14ac:dyDescent="0.25">
      <c r="A40" s="31"/>
      <c r="B40" s="32"/>
      <c r="C40" s="18"/>
      <c r="D40" s="28" t="str">
        <f t="shared" si="2"/>
        <v xml:space="preserve"> </v>
      </c>
      <c r="E40" s="28" t="str">
        <f t="shared" si="3"/>
        <v xml:space="preserve"> </v>
      </c>
      <c r="F40" s="6"/>
      <c r="G40" s="6"/>
      <c r="H40" s="6"/>
      <c r="I40" s="6"/>
      <c r="J40" s="18"/>
      <c r="K40" s="18"/>
      <c r="L40" s="18"/>
      <c r="M40" s="78"/>
      <c r="N40" s="36">
        <v>9</v>
      </c>
      <c r="O40" s="37" t="s">
        <v>2</v>
      </c>
      <c r="P40" s="37">
        <v>0</v>
      </c>
      <c r="Q40" s="37">
        <v>0</v>
      </c>
      <c r="R40" s="37">
        <v>1</v>
      </c>
      <c r="S40" s="37">
        <v>3</v>
      </c>
      <c r="T40" s="37">
        <v>5</v>
      </c>
      <c r="U40" s="37">
        <v>7</v>
      </c>
      <c r="V40" s="37">
        <v>9</v>
      </c>
      <c r="W40" s="37">
        <v>11</v>
      </c>
      <c r="X40" s="37">
        <v>13</v>
      </c>
      <c r="Y40" s="37">
        <v>16</v>
      </c>
      <c r="Z40" s="37">
        <v>18</v>
      </c>
      <c r="AA40" s="37">
        <v>20</v>
      </c>
      <c r="AB40" s="37">
        <v>22</v>
      </c>
      <c r="AC40" s="37">
        <v>24</v>
      </c>
      <c r="AD40" s="37">
        <v>27</v>
      </c>
      <c r="AE40" s="37">
        <v>29</v>
      </c>
      <c r="AF40" s="37">
        <v>31</v>
      </c>
      <c r="AG40" s="37">
        <v>33</v>
      </c>
      <c r="AH40" s="37">
        <v>36</v>
      </c>
      <c r="AI40" s="17"/>
      <c r="AJ40" s="17"/>
      <c r="AK40" s="17"/>
      <c r="AL40" s="17"/>
      <c r="AM40" s="17"/>
      <c r="AN40" s="17"/>
      <c r="AO40" s="17"/>
      <c r="AP40" s="18"/>
      <c r="AQ40" s="18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1:69" ht="18" x14ac:dyDescent="0.25">
      <c r="A41" s="29"/>
      <c r="B41" s="32"/>
      <c r="C41" s="18"/>
      <c r="D41" s="28" t="str">
        <f t="shared" si="2"/>
        <v xml:space="preserve"> </v>
      </c>
      <c r="E41" s="28" t="str">
        <f t="shared" si="3"/>
        <v xml:space="preserve"> </v>
      </c>
      <c r="F41" s="6"/>
      <c r="G41" s="6"/>
      <c r="H41" s="6"/>
      <c r="I41" s="6"/>
      <c r="J41" s="18"/>
      <c r="K41" s="18"/>
      <c r="L41" s="18"/>
      <c r="M41" s="78"/>
      <c r="N41" s="36">
        <v>10</v>
      </c>
      <c r="O41" s="37" t="s">
        <v>2</v>
      </c>
      <c r="P41" s="37">
        <v>0</v>
      </c>
      <c r="Q41" s="37">
        <v>0</v>
      </c>
      <c r="R41" s="37">
        <v>2</v>
      </c>
      <c r="S41" s="37">
        <v>4</v>
      </c>
      <c r="T41" s="37">
        <v>6</v>
      </c>
      <c r="U41" s="37">
        <v>9</v>
      </c>
      <c r="V41" s="37">
        <v>11</v>
      </c>
      <c r="W41" s="37">
        <v>13</v>
      </c>
      <c r="X41" s="37">
        <v>16</v>
      </c>
      <c r="Y41" s="37">
        <v>18</v>
      </c>
      <c r="Z41" s="37">
        <v>21</v>
      </c>
      <c r="AA41" s="37">
        <v>24</v>
      </c>
      <c r="AB41" s="37">
        <v>26</v>
      </c>
      <c r="AC41" s="37">
        <v>29</v>
      </c>
      <c r="AD41" s="37">
        <v>31</v>
      </c>
      <c r="AE41" s="37">
        <v>34</v>
      </c>
      <c r="AF41" s="37">
        <v>37</v>
      </c>
      <c r="AG41" s="37">
        <v>39</v>
      </c>
      <c r="AH41" s="37">
        <v>42</v>
      </c>
      <c r="AI41" s="17"/>
      <c r="AJ41" s="17"/>
      <c r="AK41" s="17"/>
      <c r="AL41" s="17"/>
      <c r="AM41" s="17"/>
      <c r="AN41" s="17"/>
      <c r="AO41" s="17"/>
      <c r="AP41" s="18"/>
      <c r="AQ41" s="18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1:69" ht="18" x14ac:dyDescent="0.25">
      <c r="A42" s="30"/>
      <c r="B42" s="32"/>
      <c r="C42" s="18"/>
      <c r="D42" s="28" t="str">
        <f t="shared" si="2"/>
        <v xml:space="preserve"> </v>
      </c>
      <c r="E42" s="28" t="str">
        <f t="shared" si="3"/>
        <v xml:space="preserve"> </v>
      </c>
      <c r="F42" s="6"/>
      <c r="G42" s="6"/>
      <c r="H42" s="6"/>
      <c r="I42" s="6"/>
      <c r="J42" s="18"/>
      <c r="K42" s="18"/>
      <c r="L42" s="18"/>
      <c r="M42" s="78"/>
      <c r="N42" s="36">
        <v>11</v>
      </c>
      <c r="O42" s="37" t="s">
        <v>2</v>
      </c>
      <c r="P42" s="37">
        <v>0</v>
      </c>
      <c r="Q42" s="37">
        <v>0</v>
      </c>
      <c r="R42" s="37">
        <v>2</v>
      </c>
      <c r="S42" s="37">
        <v>5</v>
      </c>
      <c r="T42" s="37">
        <v>7</v>
      </c>
      <c r="U42" s="37">
        <v>10</v>
      </c>
      <c r="V42" s="37">
        <v>13</v>
      </c>
      <c r="W42" s="37">
        <v>16</v>
      </c>
      <c r="X42" s="37">
        <v>18</v>
      </c>
      <c r="Y42" s="37">
        <v>21</v>
      </c>
      <c r="Z42" s="37">
        <v>24</v>
      </c>
      <c r="AA42" s="37">
        <v>27</v>
      </c>
      <c r="AB42" s="37">
        <v>30</v>
      </c>
      <c r="AC42" s="37">
        <v>33</v>
      </c>
      <c r="AD42" s="37">
        <v>36</v>
      </c>
      <c r="AE42" s="37">
        <v>39</v>
      </c>
      <c r="AF42" s="37">
        <v>42</v>
      </c>
      <c r="AG42" s="37">
        <v>45</v>
      </c>
      <c r="AH42" s="37">
        <v>48</v>
      </c>
      <c r="AI42" s="17"/>
      <c r="AJ42" s="17"/>
      <c r="AK42" s="17"/>
      <c r="AL42" s="17"/>
      <c r="AM42" s="17"/>
      <c r="AN42" s="17"/>
      <c r="AO42" s="17"/>
      <c r="AP42" s="18"/>
      <c r="AQ42" s="18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1:69" ht="18" x14ac:dyDescent="0.25">
      <c r="A43" s="29"/>
      <c r="B43" s="32"/>
      <c r="C43" s="18"/>
      <c r="D43" s="28" t="str">
        <f t="shared" si="2"/>
        <v xml:space="preserve"> </v>
      </c>
      <c r="E43" s="28" t="str">
        <f t="shared" si="3"/>
        <v xml:space="preserve"> </v>
      </c>
      <c r="F43" s="6"/>
      <c r="G43" s="6"/>
      <c r="H43" s="6"/>
      <c r="I43" s="6"/>
      <c r="J43" s="18"/>
      <c r="K43" s="18"/>
      <c r="L43" s="18"/>
      <c r="M43" s="78"/>
      <c r="N43" s="36">
        <v>12</v>
      </c>
      <c r="O43" s="37" t="s">
        <v>2</v>
      </c>
      <c r="P43" s="37">
        <v>1</v>
      </c>
      <c r="Q43" s="37">
        <v>1</v>
      </c>
      <c r="R43" s="37">
        <v>3</v>
      </c>
      <c r="S43" s="37">
        <v>6</v>
      </c>
      <c r="T43" s="37">
        <v>9</v>
      </c>
      <c r="U43" s="37">
        <v>12</v>
      </c>
      <c r="V43" s="37">
        <v>15</v>
      </c>
      <c r="W43" s="37">
        <v>18</v>
      </c>
      <c r="X43" s="37">
        <v>21</v>
      </c>
      <c r="Y43" s="37">
        <v>24</v>
      </c>
      <c r="Z43" s="37">
        <v>27</v>
      </c>
      <c r="AA43" s="37">
        <v>31</v>
      </c>
      <c r="AB43" s="37">
        <v>34</v>
      </c>
      <c r="AC43" s="37">
        <v>37</v>
      </c>
      <c r="AD43" s="37">
        <v>41</v>
      </c>
      <c r="AE43" s="37">
        <v>44</v>
      </c>
      <c r="AF43" s="37">
        <v>47</v>
      </c>
      <c r="AG43" s="37">
        <v>51</v>
      </c>
      <c r="AH43" s="37">
        <v>54</v>
      </c>
      <c r="AI43" s="17"/>
      <c r="AJ43" s="17"/>
      <c r="AK43" s="17"/>
      <c r="AL43" s="17"/>
      <c r="AM43" s="17"/>
      <c r="AN43" s="17"/>
      <c r="AO43" s="17"/>
      <c r="AP43" s="18"/>
      <c r="AQ43" s="18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1:69" ht="18" x14ac:dyDescent="0.25">
      <c r="A44" s="31"/>
      <c r="B44" s="32"/>
      <c r="C44" s="18"/>
      <c r="D44" s="28" t="str">
        <f t="shared" si="2"/>
        <v xml:space="preserve"> </v>
      </c>
      <c r="E44" s="28" t="str">
        <f t="shared" si="3"/>
        <v xml:space="preserve"> </v>
      </c>
      <c r="F44" s="6"/>
      <c r="G44" s="6"/>
      <c r="H44" s="6"/>
      <c r="I44" s="6"/>
      <c r="J44" s="18"/>
      <c r="K44" s="18"/>
      <c r="L44" s="18"/>
      <c r="M44" s="78"/>
      <c r="N44" s="36">
        <v>13</v>
      </c>
      <c r="O44" s="37" t="s">
        <v>2</v>
      </c>
      <c r="P44" s="37">
        <v>1</v>
      </c>
      <c r="Q44" s="37">
        <v>1</v>
      </c>
      <c r="R44" s="37">
        <v>3</v>
      </c>
      <c r="S44" s="37">
        <v>7</v>
      </c>
      <c r="T44" s="37">
        <v>10</v>
      </c>
      <c r="U44" s="37">
        <v>13</v>
      </c>
      <c r="V44" s="37">
        <v>17</v>
      </c>
      <c r="W44" s="37">
        <v>20</v>
      </c>
      <c r="X44" s="37">
        <v>24</v>
      </c>
      <c r="Y44" s="37">
        <v>27</v>
      </c>
      <c r="Z44" s="37">
        <v>31</v>
      </c>
      <c r="AA44" s="37">
        <v>34</v>
      </c>
      <c r="AB44" s="37">
        <v>38</v>
      </c>
      <c r="AC44" s="37">
        <v>42</v>
      </c>
      <c r="AD44" s="37">
        <v>45</v>
      </c>
      <c r="AE44" s="37">
        <v>49</v>
      </c>
      <c r="AF44" s="37">
        <v>53</v>
      </c>
      <c r="AG44" s="37">
        <v>56</v>
      </c>
      <c r="AH44" s="37">
        <v>60</v>
      </c>
      <c r="AI44" s="17"/>
      <c r="AJ44" s="17"/>
      <c r="AK44" s="17"/>
      <c r="AL44" s="17"/>
      <c r="AM44" s="17"/>
      <c r="AN44" s="17"/>
      <c r="AO44" s="17"/>
      <c r="AP44" s="18"/>
      <c r="AQ44" s="18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1:69" ht="18" x14ac:dyDescent="0.25">
      <c r="A45" s="32"/>
      <c r="B45" s="32"/>
      <c r="C45" s="18"/>
      <c r="D45" s="28" t="str">
        <f t="shared" si="2"/>
        <v xml:space="preserve"> </v>
      </c>
      <c r="E45" s="28" t="str">
        <f t="shared" si="3"/>
        <v xml:space="preserve"> </v>
      </c>
      <c r="F45" s="6"/>
      <c r="G45" s="6"/>
      <c r="H45" s="6"/>
      <c r="I45" s="6"/>
      <c r="J45" s="18"/>
      <c r="K45" s="18"/>
      <c r="L45" s="18"/>
      <c r="M45" s="78"/>
      <c r="N45" s="36">
        <v>14</v>
      </c>
      <c r="O45" s="37" t="s">
        <v>2</v>
      </c>
      <c r="P45" s="37">
        <v>1</v>
      </c>
      <c r="Q45" s="37">
        <v>1</v>
      </c>
      <c r="R45" s="37">
        <v>4</v>
      </c>
      <c r="S45" s="37">
        <v>7</v>
      </c>
      <c r="T45" s="37">
        <v>11</v>
      </c>
      <c r="U45" s="37">
        <v>15</v>
      </c>
      <c r="V45" s="37">
        <v>18</v>
      </c>
      <c r="W45" s="37">
        <v>22</v>
      </c>
      <c r="X45" s="37">
        <v>26</v>
      </c>
      <c r="Y45" s="37">
        <v>30</v>
      </c>
      <c r="Z45" s="37">
        <v>34</v>
      </c>
      <c r="AA45" s="37">
        <v>38</v>
      </c>
      <c r="AB45" s="37">
        <v>42</v>
      </c>
      <c r="AC45" s="37">
        <v>46</v>
      </c>
      <c r="AD45" s="37">
        <v>50</v>
      </c>
      <c r="AE45" s="37">
        <v>54</v>
      </c>
      <c r="AF45" s="37">
        <v>58</v>
      </c>
      <c r="AG45" s="37">
        <v>63</v>
      </c>
      <c r="AH45" s="37">
        <v>67</v>
      </c>
      <c r="AI45" s="17"/>
      <c r="AJ45" s="17"/>
      <c r="AK45" s="17"/>
      <c r="AL45" s="17"/>
      <c r="AM45" s="17"/>
      <c r="AN45" s="17"/>
      <c r="AO45" s="17"/>
      <c r="AP45" s="18"/>
      <c r="AQ45" s="18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1:69" ht="18" x14ac:dyDescent="0.25">
      <c r="A46" s="32"/>
      <c r="B46" s="32"/>
      <c r="C46" s="18"/>
      <c r="D46" s="28" t="str">
        <f t="shared" si="2"/>
        <v xml:space="preserve"> </v>
      </c>
      <c r="E46" s="28" t="str">
        <f t="shared" si="3"/>
        <v xml:space="preserve"> </v>
      </c>
      <c r="F46" s="6"/>
      <c r="G46" s="6"/>
      <c r="H46" s="6"/>
      <c r="I46" s="6"/>
      <c r="J46" s="18"/>
      <c r="K46" s="18"/>
      <c r="L46" s="18"/>
      <c r="M46" s="78"/>
      <c r="N46" s="36">
        <v>15</v>
      </c>
      <c r="O46" s="37" t="s">
        <v>2</v>
      </c>
      <c r="P46" s="37">
        <v>1</v>
      </c>
      <c r="Q46" s="37">
        <v>2</v>
      </c>
      <c r="R46" s="37">
        <v>5</v>
      </c>
      <c r="S46" s="37">
        <v>8</v>
      </c>
      <c r="T46" s="37">
        <v>12</v>
      </c>
      <c r="U46" s="37">
        <v>16</v>
      </c>
      <c r="V46" s="37">
        <v>20</v>
      </c>
      <c r="W46" s="37">
        <v>24</v>
      </c>
      <c r="X46" s="37">
        <v>29</v>
      </c>
      <c r="Y46" s="37">
        <v>33</v>
      </c>
      <c r="Z46" s="37">
        <v>37</v>
      </c>
      <c r="AA46" s="37">
        <v>47</v>
      </c>
      <c r="AB46" s="37">
        <v>46</v>
      </c>
      <c r="AC46" s="37">
        <v>51</v>
      </c>
      <c r="AD46" s="37">
        <v>55</v>
      </c>
      <c r="AE46" s="37">
        <v>60</v>
      </c>
      <c r="AF46" s="37">
        <v>64</v>
      </c>
      <c r="AG46" s="37">
        <v>69</v>
      </c>
      <c r="AH46" s="37">
        <v>73</v>
      </c>
      <c r="AI46" s="17"/>
      <c r="AJ46" s="17"/>
      <c r="AK46" s="17"/>
      <c r="AL46" s="17"/>
      <c r="AM46" s="17"/>
      <c r="AN46" s="17"/>
      <c r="AO46" s="17"/>
      <c r="AP46" s="18"/>
      <c r="AQ46" s="18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1:69" ht="18" x14ac:dyDescent="0.25">
      <c r="A47" s="32"/>
      <c r="B47" s="32"/>
      <c r="C47" s="18"/>
      <c r="D47" s="28" t="str">
        <f t="shared" si="2"/>
        <v xml:space="preserve"> </v>
      </c>
      <c r="E47" s="28" t="str">
        <f t="shared" si="3"/>
        <v xml:space="preserve"> </v>
      </c>
      <c r="F47" s="6"/>
      <c r="G47" s="6"/>
      <c r="H47" s="6"/>
      <c r="I47" s="6"/>
      <c r="J47" s="18"/>
      <c r="K47" s="18"/>
      <c r="L47" s="18"/>
      <c r="M47" s="78"/>
      <c r="N47" s="36">
        <v>16</v>
      </c>
      <c r="O47" s="37" t="s">
        <v>2</v>
      </c>
      <c r="P47" s="37">
        <v>1</v>
      </c>
      <c r="Q47" s="37">
        <v>2</v>
      </c>
      <c r="R47" s="37">
        <v>5</v>
      </c>
      <c r="S47" s="37">
        <v>9</v>
      </c>
      <c r="T47" s="37">
        <v>13</v>
      </c>
      <c r="U47" s="37">
        <v>18</v>
      </c>
      <c r="V47" s="37">
        <v>22</v>
      </c>
      <c r="W47" s="37">
        <v>27</v>
      </c>
      <c r="X47" s="37">
        <v>31</v>
      </c>
      <c r="Y47" s="37">
        <v>36</v>
      </c>
      <c r="Z47" s="37">
        <v>41</v>
      </c>
      <c r="AA47" s="37">
        <v>45</v>
      </c>
      <c r="AB47" s="37">
        <v>50</v>
      </c>
      <c r="AC47" s="37">
        <v>55</v>
      </c>
      <c r="AD47" s="37">
        <v>60</v>
      </c>
      <c r="AE47" s="37">
        <v>65</v>
      </c>
      <c r="AF47" s="37">
        <v>70</v>
      </c>
      <c r="AG47" s="37">
        <v>74</v>
      </c>
      <c r="AH47" s="37">
        <v>79</v>
      </c>
      <c r="AI47" s="17"/>
      <c r="AJ47" s="17"/>
      <c r="AK47" s="17"/>
      <c r="AL47" s="17"/>
      <c r="AM47" s="17"/>
      <c r="AN47" s="17"/>
      <c r="AO47" s="17"/>
      <c r="AP47" s="18"/>
      <c r="AQ47" s="18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1:69" ht="18" x14ac:dyDescent="0.25">
      <c r="A48" s="32"/>
      <c r="B48" s="32"/>
      <c r="C48" s="18"/>
      <c r="D48" s="28" t="str">
        <f t="shared" si="2"/>
        <v xml:space="preserve"> </v>
      </c>
      <c r="E48" s="28" t="str">
        <f t="shared" si="3"/>
        <v xml:space="preserve"> </v>
      </c>
      <c r="F48" s="6"/>
      <c r="G48" s="6"/>
      <c r="H48" s="6"/>
      <c r="I48" s="6"/>
      <c r="J48" s="18"/>
      <c r="K48" s="18"/>
      <c r="L48" s="18"/>
      <c r="M48" s="78"/>
      <c r="N48" s="36">
        <v>17</v>
      </c>
      <c r="O48" s="37" t="s">
        <v>2</v>
      </c>
      <c r="P48" s="37">
        <v>2</v>
      </c>
      <c r="Q48" s="37">
        <v>2</v>
      </c>
      <c r="R48" s="37">
        <v>6</v>
      </c>
      <c r="S48" s="37">
        <v>10</v>
      </c>
      <c r="T48" s="37">
        <v>15</v>
      </c>
      <c r="U48" s="37">
        <v>19</v>
      </c>
      <c r="V48" s="37">
        <v>24</v>
      </c>
      <c r="W48" s="37">
        <v>29</v>
      </c>
      <c r="X48" s="37">
        <v>34</v>
      </c>
      <c r="Y48" s="37">
        <v>39</v>
      </c>
      <c r="Z48" s="37">
        <v>44</v>
      </c>
      <c r="AA48" s="37">
        <v>49</v>
      </c>
      <c r="AB48" s="37">
        <v>54</v>
      </c>
      <c r="AC48" s="37">
        <v>60</v>
      </c>
      <c r="AD48" s="37">
        <v>65</v>
      </c>
      <c r="AE48" s="37">
        <v>70</v>
      </c>
      <c r="AF48" s="37">
        <v>75</v>
      </c>
      <c r="AG48" s="37">
        <v>81</v>
      </c>
      <c r="AH48" s="37">
        <v>86</v>
      </c>
      <c r="AI48" s="17"/>
      <c r="AJ48" s="17"/>
      <c r="AK48" s="17"/>
      <c r="AL48" s="17"/>
      <c r="AM48" s="17"/>
      <c r="AN48" s="17"/>
      <c r="AO48" s="17"/>
      <c r="AP48" s="18"/>
      <c r="AQ48" s="18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</row>
    <row r="49" spans="1:69" ht="18" x14ac:dyDescent="0.25">
      <c r="A49" s="32"/>
      <c r="B49" s="32"/>
      <c r="C49" s="18"/>
      <c r="D49" s="28" t="str">
        <f t="shared" si="2"/>
        <v xml:space="preserve"> </v>
      </c>
      <c r="E49" s="28" t="str">
        <f t="shared" si="3"/>
        <v xml:space="preserve"> </v>
      </c>
      <c r="F49" s="6"/>
      <c r="G49" s="6"/>
      <c r="H49" s="6"/>
      <c r="I49" s="6"/>
      <c r="J49" s="18"/>
      <c r="K49" s="18"/>
      <c r="L49" s="18"/>
      <c r="M49" s="78"/>
      <c r="N49" s="36">
        <v>18</v>
      </c>
      <c r="O49" s="37" t="s">
        <v>2</v>
      </c>
      <c r="P49" s="37">
        <v>2</v>
      </c>
      <c r="Q49" s="37">
        <v>2</v>
      </c>
      <c r="R49" s="37">
        <v>6</v>
      </c>
      <c r="S49" s="37">
        <v>11</v>
      </c>
      <c r="T49" s="37">
        <v>16</v>
      </c>
      <c r="U49" s="37">
        <v>21</v>
      </c>
      <c r="V49" s="37">
        <v>26</v>
      </c>
      <c r="W49" s="37">
        <v>31</v>
      </c>
      <c r="X49" s="37">
        <v>37</v>
      </c>
      <c r="Y49" s="37">
        <v>42</v>
      </c>
      <c r="Z49" s="37">
        <v>47</v>
      </c>
      <c r="AA49" s="37">
        <v>53</v>
      </c>
      <c r="AB49" s="37">
        <v>58</v>
      </c>
      <c r="AC49" s="37">
        <v>64</v>
      </c>
      <c r="AD49" s="37">
        <v>70</v>
      </c>
      <c r="AE49" s="37">
        <v>75</v>
      </c>
      <c r="AF49" s="37">
        <v>81</v>
      </c>
      <c r="AG49" s="37">
        <v>87</v>
      </c>
      <c r="AH49" s="37">
        <v>92</v>
      </c>
      <c r="AI49" s="17"/>
      <c r="AJ49" s="17"/>
      <c r="AK49" s="17"/>
      <c r="AL49" s="17"/>
      <c r="AM49" s="17"/>
      <c r="AN49" s="17"/>
      <c r="AO49" s="17"/>
      <c r="AP49" s="18"/>
      <c r="AQ49" s="18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</row>
    <row r="50" spans="1:69" ht="18" x14ac:dyDescent="0.25">
      <c r="A50" s="32"/>
      <c r="B50" s="32"/>
      <c r="C50" s="18"/>
      <c r="D50" s="28" t="str">
        <f t="shared" si="2"/>
        <v xml:space="preserve"> </v>
      </c>
      <c r="E50" s="28" t="str">
        <f t="shared" si="3"/>
        <v xml:space="preserve"> </v>
      </c>
      <c r="F50" s="6"/>
      <c r="G50" s="6"/>
      <c r="H50" s="6"/>
      <c r="I50" s="6"/>
      <c r="J50" s="18"/>
      <c r="K50" s="18"/>
      <c r="L50" s="18"/>
      <c r="M50" s="78"/>
      <c r="N50" s="36">
        <v>19</v>
      </c>
      <c r="O50" s="37" t="s">
        <v>2</v>
      </c>
      <c r="P50" s="37">
        <v>2</v>
      </c>
      <c r="Q50" s="37">
        <v>3</v>
      </c>
      <c r="R50" s="37">
        <v>7</v>
      </c>
      <c r="S50" s="37">
        <v>12</v>
      </c>
      <c r="T50" s="37">
        <v>17</v>
      </c>
      <c r="U50" s="37">
        <v>22</v>
      </c>
      <c r="V50" s="37">
        <v>28</v>
      </c>
      <c r="W50" s="37">
        <v>33</v>
      </c>
      <c r="X50" s="37">
        <v>39</v>
      </c>
      <c r="Y50" s="37">
        <v>45</v>
      </c>
      <c r="Z50" s="37">
        <v>51</v>
      </c>
      <c r="AA50" s="37">
        <v>56</v>
      </c>
      <c r="AB50" s="37">
        <v>63</v>
      </c>
      <c r="AC50" s="37">
        <v>69</v>
      </c>
      <c r="AD50" s="37">
        <v>74</v>
      </c>
      <c r="AE50" s="37">
        <v>81</v>
      </c>
      <c r="AF50" s="37">
        <v>87</v>
      </c>
      <c r="AG50" s="37">
        <v>93</v>
      </c>
      <c r="AH50" s="36">
        <v>99</v>
      </c>
      <c r="AI50" s="17"/>
      <c r="AJ50" s="17"/>
      <c r="AK50" s="17"/>
      <c r="AL50" s="17"/>
      <c r="AM50" s="17"/>
      <c r="AN50" s="17"/>
      <c r="AO50" s="17"/>
      <c r="AP50" s="18"/>
      <c r="AQ50" s="18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</row>
    <row r="51" spans="1:69" ht="18" x14ac:dyDescent="0.25">
      <c r="A51" s="32"/>
      <c r="B51" s="32"/>
      <c r="C51" s="18"/>
      <c r="D51" s="28" t="str">
        <f t="shared" si="2"/>
        <v xml:space="preserve"> </v>
      </c>
      <c r="E51" s="28" t="str">
        <f t="shared" si="3"/>
        <v xml:space="preserve"> </v>
      </c>
      <c r="F51" s="6"/>
      <c r="G51" s="6"/>
      <c r="H51" s="6"/>
      <c r="I51" s="6"/>
      <c r="J51" s="18"/>
      <c r="K51" s="18"/>
      <c r="L51" s="18"/>
      <c r="M51" s="78"/>
      <c r="N51" s="36">
        <v>20</v>
      </c>
      <c r="O51" s="37" t="s">
        <v>2</v>
      </c>
      <c r="P51" s="37">
        <v>2</v>
      </c>
      <c r="Q51" s="37">
        <v>3</v>
      </c>
      <c r="R51" s="37">
        <v>8</v>
      </c>
      <c r="S51" s="37">
        <v>13</v>
      </c>
      <c r="T51" s="37">
        <v>18</v>
      </c>
      <c r="U51" s="37">
        <v>24</v>
      </c>
      <c r="V51" s="37">
        <v>30</v>
      </c>
      <c r="W51" s="37">
        <v>36</v>
      </c>
      <c r="X51" s="37">
        <v>42</v>
      </c>
      <c r="Y51" s="37">
        <v>48</v>
      </c>
      <c r="Z51" s="37">
        <v>54</v>
      </c>
      <c r="AA51" s="37">
        <v>60</v>
      </c>
      <c r="AB51" s="37">
        <v>67</v>
      </c>
      <c r="AC51" s="37">
        <v>73</v>
      </c>
      <c r="AD51" s="37">
        <v>79</v>
      </c>
      <c r="AE51" s="37">
        <v>86</v>
      </c>
      <c r="AF51" s="37">
        <v>92</v>
      </c>
      <c r="AG51" s="37">
        <v>99</v>
      </c>
      <c r="AH51" s="37">
        <v>105</v>
      </c>
      <c r="AI51" s="17"/>
      <c r="AJ51" s="17"/>
      <c r="AK51" s="17"/>
      <c r="AL51" s="17"/>
      <c r="AM51" s="17"/>
      <c r="AN51" s="17"/>
      <c r="AO51" s="17"/>
      <c r="AP51" s="18"/>
      <c r="AQ51" s="18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</row>
    <row r="52" spans="1:69" ht="18" x14ac:dyDescent="0.25">
      <c r="A52" s="32"/>
      <c r="B52" s="32"/>
      <c r="C52" s="18"/>
      <c r="D52" s="28" t="str">
        <f t="shared" si="2"/>
        <v xml:space="preserve"> </v>
      </c>
      <c r="E52" s="28" t="str">
        <f t="shared" si="3"/>
        <v xml:space="preserve"> </v>
      </c>
      <c r="F52" s="6"/>
      <c r="G52" s="6"/>
      <c r="H52" s="6"/>
      <c r="I52" s="6"/>
      <c r="J52" s="6"/>
      <c r="K52" s="6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</row>
    <row r="53" spans="1:69" ht="18" x14ac:dyDescent="0.25">
      <c r="A53" s="32"/>
      <c r="B53" s="32"/>
      <c r="C53" s="18"/>
      <c r="D53" s="28" t="str">
        <f t="shared" si="2"/>
        <v xml:space="preserve"> </v>
      </c>
      <c r="E53" s="28" t="str">
        <f t="shared" si="3"/>
        <v xml:space="preserve"> </v>
      </c>
      <c r="F53" s="6"/>
      <c r="G53" s="6"/>
      <c r="H53" s="6"/>
      <c r="I53" s="6"/>
      <c r="J53" s="6"/>
      <c r="K53" s="6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</row>
    <row r="54" spans="1:69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</row>
    <row r="55" spans="1:69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</row>
    <row r="56" spans="1:69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</row>
    <row r="57" spans="1:69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</row>
    <row r="58" spans="1:69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</row>
    <row r="59" spans="1:69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34"/>
      <c r="M59" s="6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</row>
    <row r="60" spans="1:69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34"/>
      <c r="M60" s="6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</row>
    <row r="61" spans="1:69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34"/>
      <c r="M61" s="6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</row>
    <row r="62" spans="1:69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</row>
    <row r="63" spans="1:69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1:69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</row>
    <row r="65" spans="1:69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</row>
    <row r="66" spans="1:69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</row>
    <row r="67" spans="1:69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</row>
    <row r="68" spans="1:69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</row>
    <row r="69" spans="1:69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</row>
    <row r="70" spans="1:69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</row>
    <row r="71" spans="1:69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</row>
    <row r="72" spans="1:69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</row>
    <row r="73" spans="1:69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</row>
    <row r="74" spans="1:69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</row>
    <row r="75" spans="1:69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</row>
    <row r="76" spans="1:69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</row>
    <row r="77" spans="1:69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</row>
    <row r="78" spans="1:69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</row>
    <row r="79" spans="1:69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</row>
    <row r="80" spans="1:69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</row>
    <row r="81" spans="1:69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</row>
    <row r="82" spans="1:69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</row>
    <row r="83" spans="1:69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</row>
    <row r="84" spans="1:69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</row>
    <row r="85" spans="1:69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</row>
    <row r="86" spans="1:69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</row>
    <row r="87" spans="1:69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</row>
    <row r="88" spans="1:69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</row>
    <row r="89" spans="1:69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</row>
    <row r="90" spans="1:69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</row>
    <row r="91" spans="1:69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</row>
    <row r="92" spans="1:69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</row>
    <row r="93" spans="1:69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</row>
    <row r="94" spans="1:69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</row>
    <row r="95" spans="1:69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</row>
    <row r="96" spans="1:69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</row>
    <row r="97" spans="1:69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</row>
    <row r="98" spans="1:69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</row>
    <row r="99" spans="1:69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</row>
    <row r="100" spans="1:69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</row>
    <row r="101" spans="1:69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</row>
    <row r="102" spans="1:69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</row>
    <row r="103" spans="1:69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</row>
    <row r="104" spans="1:69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</row>
    <row r="105" spans="1:69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</row>
    <row r="106" spans="1:69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</row>
    <row r="107" spans="1:69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</row>
    <row r="108" spans="1:69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</row>
    <row r="109" spans="1:69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</row>
    <row r="110" spans="1:69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</row>
    <row r="111" spans="1:69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</row>
    <row r="112" spans="1:69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</row>
    <row r="113" spans="1:69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</row>
    <row r="114" spans="1:69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</row>
    <row r="115" spans="1:69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</row>
    <row r="116" spans="1:69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</row>
    <row r="117" spans="1:69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</row>
    <row r="118" spans="1:69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</row>
    <row r="119" spans="1:69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</row>
    <row r="120" spans="1:69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</row>
    <row r="121" spans="1:69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</row>
    <row r="122" spans="1:69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</row>
    <row r="123" spans="1:69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</row>
    <row r="124" spans="1:69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</row>
    <row r="125" spans="1:69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</row>
    <row r="126" spans="1:69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</row>
    <row r="127" spans="1:69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</row>
    <row r="128" spans="1:69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</row>
    <row r="129" spans="1:69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</row>
    <row r="130" spans="1:69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</row>
    <row r="131" spans="1:69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</row>
    <row r="132" spans="1:69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</row>
    <row r="133" spans="1:69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</row>
    <row r="134" spans="1:69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</row>
    <row r="135" spans="1:69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</row>
    <row r="136" spans="1:69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13"/>
      <c r="P136" s="13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</row>
    <row r="137" spans="1:69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3"/>
      <c r="P137" s="13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</row>
    <row r="138" spans="1:69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13"/>
      <c r="P138" s="13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</row>
    <row r="139" spans="1:69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3"/>
      <c r="P139" s="13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</row>
    <row r="140" spans="1:69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13"/>
      <c r="P140" s="13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</row>
    <row r="141" spans="1:69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13"/>
      <c r="P141" s="13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</row>
    <row r="142" spans="1:69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13"/>
      <c r="P142" s="13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</row>
    <row r="143" spans="1:69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13"/>
      <c r="P143" s="13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</row>
    <row r="144" spans="1:69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13"/>
      <c r="P144" s="13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</row>
    <row r="145" spans="1:69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13"/>
      <c r="P145" s="13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</row>
    <row r="146" spans="1:69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13"/>
      <c r="P146" s="13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</row>
    <row r="147" spans="1:69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3"/>
      <c r="P147" s="13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</row>
    <row r="148" spans="1:69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13"/>
      <c r="P148" s="13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</row>
    <row r="149" spans="1:69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13"/>
      <c r="P149" s="13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</row>
    <row r="150" spans="1:69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13"/>
      <c r="P150" s="13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</row>
    <row r="151" spans="1:69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13"/>
      <c r="P151" s="13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</row>
    <row r="152" spans="1:69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13"/>
      <c r="P152" s="13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</row>
    <row r="153" spans="1:69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13"/>
      <c r="P153" s="13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</row>
    <row r="154" spans="1:69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13"/>
      <c r="P154" s="13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</row>
    <row r="155" spans="1:69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13"/>
      <c r="P155" s="13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</row>
    <row r="156" spans="1:69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13"/>
      <c r="P156" s="13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</row>
    <row r="157" spans="1:69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13"/>
      <c r="P157" s="13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</row>
    <row r="158" spans="1:69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13"/>
      <c r="P158" s="13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</row>
    <row r="159" spans="1:69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13"/>
      <c r="P159" s="13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</row>
    <row r="160" spans="1:69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13"/>
      <c r="P160" s="13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</row>
    <row r="161" spans="1:69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13"/>
      <c r="P161" s="13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</row>
    <row r="162" spans="1:69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13"/>
      <c r="P162" s="13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</row>
    <row r="163" spans="1:69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</row>
    <row r="164" spans="1:69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</row>
    <row r="165" spans="1:69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</row>
    <row r="166" spans="1:69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</row>
    <row r="167" spans="1:69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</row>
    <row r="168" spans="1:69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</row>
    <row r="169" spans="1:69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</row>
    <row r="170" spans="1:69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</row>
    <row r="171" spans="1:69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</row>
    <row r="172" spans="1:69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</row>
    <row r="173" spans="1:69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</row>
    <row r="174" spans="1:69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</row>
    <row r="175" spans="1:69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</row>
    <row r="176" spans="1:69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</row>
    <row r="177" spans="1:69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</row>
    <row r="178" spans="1:69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</row>
    <row r="179" spans="1:69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</row>
    <row r="180" spans="1:69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</row>
    <row r="181" spans="1:69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</row>
    <row r="182" spans="1:69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</row>
    <row r="183" spans="1:69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</row>
    <row r="184" spans="1:69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</row>
    <row r="185" spans="1:69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</row>
    <row r="186" spans="1:69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</row>
    <row r="187" spans="1:69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</row>
    <row r="188" spans="1:69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</row>
    <row r="189" spans="1:69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</row>
    <row r="190" spans="1:69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</row>
    <row r="191" spans="1:69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</row>
    <row r="192" spans="1:69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</row>
    <row r="193" spans="1:69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</row>
    <row r="194" spans="1:69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</row>
    <row r="195" spans="1:69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</row>
    <row r="196" spans="1:69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</row>
    <row r="197" spans="1:69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</row>
    <row r="198" spans="1:69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</row>
    <row r="199" spans="1:69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</row>
    <row r="200" spans="1:69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</row>
    <row r="201" spans="1:69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</row>
    <row r="202" spans="1:69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</row>
    <row r="203" spans="1:69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</row>
    <row r="204" spans="1:69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</row>
    <row r="205" spans="1:69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</row>
    <row r="206" spans="1:69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</row>
    <row r="207" spans="1:69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</row>
    <row r="208" spans="1:69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</row>
    <row r="209" spans="1:69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</row>
    <row r="210" spans="1:69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</row>
    <row r="211" spans="1:69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</row>
    <row r="212" spans="1:69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</row>
    <row r="213" spans="1:69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</row>
    <row r="214" spans="1:69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</row>
    <row r="215" spans="1:69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</row>
    <row r="216" spans="1:69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</row>
    <row r="217" spans="1:69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</row>
    <row r="218" spans="1:69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</row>
    <row r="219" spans="1:69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</row>
    <row r="220" spans="1:69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</row>
    <row r="221" spans="1:69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</row>
    <row r="222" spans="1:69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</row>
    <row r="223" spans="1:69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</row>
    <row r="224" spans="1:69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</row>
    <row r="225" spans="1:69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</row>
    <row r="226" spans="1:69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</row>
    <row r="227" spans="1:69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</row>
    <row r="228" spans="1:69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</row>
    <row r="229" spans="1:69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</row>
    <row r="230" spans="1:69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</row>
    <row r="231" spans="1:69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</row>
    <row r="232" spans="1:69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</row>
    <row r="233" spans="1:69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</row>
    <row r="234" spans="1:69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</row>
    <row r="235" spans="1:69" x14ac:dyDescent="0.25">
      <c r="H235" s="6"/>
      <c r="I235" s="6"/>
      <c r="J235" s="6"/>
      <c r="K235" s="6"/>
      <c r="L235" s="6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</row>
    <row r="236" spans="1:69" x14ac:dyDescent="0.25">
      <c r="H236" s="6"/>
      <c r="I236" s="6"/>
      <c r="J236" s="6"/>
      <c r="K236" s="6"/>
      <c r="L236" s="6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</row>
    <row r="237" spans="1:69" x14ac:dyDescent="0.25">
      <c r="H237" s="6"/>
      <c r="I237" s="6"/>
      <c r="J237" s="6"/>
      <c r="K237" s="6"/>
      <c r="L237" s="6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</row>
    <row r="238" spans="1:69" x14ac:dyDescent="0.25"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</row>
    <row r="239" spans="1:69" x14ac:dyDescent="0.25"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</row>
    <row r="240" spans="1:69" x14ac:dyDescent="0.25"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</row>
    <row r="241" spans="15:69" x14ac:dyDescent="0.25"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</row>
    <row r="242" spans="15:69" x14ac:dyDescent="0.25"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</row>
    <row r="243" spans="15:69" x14ac:dyDescent="0.25"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</row>
    <row r="244" spans="15:69" x14ac:dyDescent="0.25"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</row>
    <row r="245" spans="15:69" x14ac:dyDescent="0.25"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</row>
    <row r="246" spans="15:69" x14ac:dyDescent="0.25"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</row>
    <row r="247" spans="15:69" x14ac:dyDescent="0.25"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</row>
    <row r="248" spans="15:69" x14ac:dyDescent="0.25"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</row>
    <row r="249" spans="15:69" x14ac:dyDescent="0.25"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</row>
    <row r="250" spans="15:69" x14ac:dyDescent="0.25"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</row>
    <row r="251" spans="15:69" x14ac:dyDescent="0.25"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</row>
    <row r="252" spans="15:69" x14ac:dyDescent="0.25"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</row>
    <row r="253" spans="15:69" x14ac:dyDescent="0.25"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</row>
    <row r="254" spans="15:69" x14ac:dyDescent="0.25"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</row>
    <row r="255" spans="15:69" x14ac:dyDescent="0.25"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</row>
    <row r="256" spans="15:69" x14ac:dyDescent="0.25"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</row>
    <row r="257" spans="15:69" x14ac:dyDescent="0.25"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</row>
    <row r="258" spans="15:69" x14ac:dyDescent="0.25"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</row>
    <row r="259" spans="15:69" x14ac:dyDescent="0.25"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</row>
    <row r="260" spans="15:69" x14ac:dyDescent="0.25"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</row>
    <row r="261" spans="15:69" x14ac:dyDescent="0.25"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</row>
    <row r="262" spans="15:69" x14ac:dyDescent="0.25"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</row>
    <row r="263" spans="15:69" x14ac:dyDescent="0.25"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</row>
    <row r="264" spans="15:69" x14ac:dyDescent="0.25"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</row>
    <row r="265" spans="15:69" x14ac:dyDescent="0.25"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</row>
    <row r="266" spans="15:69" x14ac:dyDescent="0.25"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</row>
    <row r="267" spans="15:69" x14ac:dyDescent="0.25"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</row>
    <row r="268" spans="15:69" x14ac:dyDescent="0.25"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</row>
    <row r="269" spans="15:69" x14ac:dyDescent="0.25"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</row>
    <row r="270" spans="15:69" x14ac:dyDescent="0.25"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</row>
    <row r="271" spans="15:69" x14ac:dyDescent="0.25"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</row>
    <row r="272" spans="15:69" x14ac:dyDescent="0.25"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</row>
    <row r="273" spans="15:69" x14ac:dyDescent="0.25"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</row>
    <row r="274" spans="15:69" x14ac:dyDescent="0.25"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</row>
    <row r="275" spans="15:69" x14ac:dyDescent="0.25"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</row>
    <row r="276" spans="15:69" x14ac:dyDescent="0.25"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</row>
    <row r="277" spans="15:69" x14ac:dyDescent="0.25"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</row>
    <row r="278" spans="15:69" x14ac:dyDescent="0.25"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</row>
    <row r="279" spans="15:69" x14ac:dyDescent="0.25"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</row>
    <row r="280" spans="15:69" x14ac:dyDescent="0.25"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</row>
    <row r="281" spans="15:69" x14ac:dyDescent="0.25"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</row>
    <row r="282" spans="15:69" x14ac:dyDescent="0.25"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</row>
    <row r="283" spans="15:69" x14ac:dyDescent="0.25"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</row>
    <row r="284" spans="15:69" x14ac:dyDescent="0.25"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</row>
    <row r="285" spans="15:69" x14ac:dyDescent="0.25"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</row>
    <row r="286" spans="15:69" x14ac:dyDescent="0.25"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</row>
    <row r="287" spans="15:69" x14ac:dyDescent="0.25"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</row>
    <row r="288" spans="15:69" x14ac:dyDescent="0.25"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</row>
    <row r="289" spans="15:69" x14ac:dyDescent="0.25"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</row>
    <row r="290" spans="15:69" x14ac:dyDescent="0.25"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</row>
    <row r="291" spans="15:69" x14ac:dyDescent="0.25"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</row>
    <row r="292" spans="15:69" x14ac:dyDescent="0.25"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</row>
    <row r="293" spans="15:69" x14ac:dyDescent="0.25"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</row>
    <row r="294" spans="15:69" x14ac:dyDescent="0.25"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</row>
    <row r="295" spans="15:69" x14ac:dyDescent="0.25"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</row>
    <row r="296" spans="15:69" x14ac:dyDescent="0.25"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</row>
    <row r="297" spans="15:69" x14ac:dyDescent="0.25"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</row>
    <row r="298" spans="15:69" x14ac:dyDescent="0.25"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</row>
    <row r="299" spans="15:69" x14ac:dyDescent="0.25"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</row>
    <row r="300" spans="15:69" x14ac:dyDescent="0.25"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</row>
    <row r="301" spans="15:69" x14ac:dyDescent="0.25"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</row>
    <row r="302" spans="15:69" x14ac:dyDescent="0.25"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</row>
    <row r="303" spans="15:69" x14ac:dyDescent="0.25"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</row>
    <row r="304" spans="15:69" x14ac:dyDescent="0.25"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</row>
    <row r="305" spans="15:69" x14ac:dyDescent="0.25"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</row>
    <row r="306" spans="15:69" x14ac:dyDescent="0.25"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</row>
    <row r="307" spans="15:69" x14ac:dyDescent="0.25"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</row>
    <row r="308" spans="15:69" x14ac:dyDescent="0.25"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</row>
    <row r="309" spans="15:69" x14ac:dyDescent="0.25"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</row>
    <row r="310" spans="15:69" x14ac:dyDescent="0.25"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</row>
    <row r="311" spans="15:69" x14ac:dyDescent="0.25"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</row>
    <row r="312" spans="15:69" x14ac:dyDescent="0.25"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</row>
    <row r="313" spans="15:69" x14ac:dyDescent="0.25"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</row>
    <row r="314" spans="15:69" x14ac:dyDescent="0.25"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</row>
    <row r="315" spans="15:69" x14ac:dyDescent="0.25"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</row>
    <row r="316" spans="15:69" x14ac:dyDescent="0.25"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</row>
    <row r="317" spans="15:69" x14ac:dyDescent="0.25"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</row>
    <row r="318" spans="15:69" x14ac:dyDescent="0.25"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</row>
    <row r="319" spans="15:69" x14ac:dyDescent="0.25"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</row>
    <row r="320" spans="15:69" x14ac:dyDescent="0.25"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</row>
    <row r="321" spans="15:69" x14ac:dyDescent="0.25"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</row>
    <row r="322" spans="15:69" x14ac:dyDescent="0.25"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</row>
    <row r="323" spans="15:69" x14ac:dyDescent="0.25"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</row>
    <row r="324" spans="15:69" x14ac:dyDescent="0.25"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</row>
    <row r="325" spans="15:69" x14ac:dyDescent="0.25"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</row>
    <row r="326" spans="15:69" x14ac:dyDescent="0.25"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</row>
    <row r="327" spans="15:69" x14ac:dyDescent="0.25"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</row>
    <row r="328" spans="15:69" x14ac:dyDescent="0.25"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</row>
    <row r="329" spans="15:69" x14ac:dyDescent="0.25"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</row>
    <row r="330" spans="15:69" x14ac:dyDescent="0.25"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</row>
    <row r="331" spans="15:69" x14ac:dyDescent="0.25"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</row>
    <row r="332" spans="15:69" x14ac:dyDescent="0.25"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</row>
    <row r="333" spans="15:69" x14ac:dyDescent="0.25"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</row>
    <row r="334" spans="15:69" x14ac:dyDescent="0.25"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</row>
    <row r="335" spans="15:69" x14ac:dyDescent="0.25"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</row>
    <row r="336" spans="15:69" x14ac:dyDescent="0.25"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</row>
    <row r="337" spans="15:69" x14ac:dyDescent="0.25"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</row>
    <row r="338" spans="15:69" x14ac:dyDescent="0.25"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</row>
    <row r="339" spans="15:69" x14ac:dyDescent="0.25"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</row>
    <row r="340" spans="15:69" x14ac:dyDescent="0.25"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</row>
    <row r="341" spans="15:69" x14ac:dyDescent="0.25"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</row>
    <row r="342" spans="15:69" x14ac:dyDescent="0.25"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</row>
    <row r="343" spans="15:69" x14ac:dyDescent="0.25"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</row>
    <row r="344" spans="15:69" x14ac:dyDescent="0.25"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</row>
    <row r="345" spans="15:69" x14ac:dyDescent="0.25"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</row>
    <row r="346" spans="15:69" x14ac:dyDescent="0.25"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</row>
    <row r="347" spans="15:69" x14ac:dyDescent="0.25"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</row>
    <row r="348" spans="15:69" x14ac:dyDescent="0.25"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</row>
    <row r="349" spans="15:69" x14ac:dyDescent="0.25"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</row>
    <row r="350" spans="15:69" x14ac:dyDescent="0.25"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</row>
    <row r="351" spans="15:69" x14ac:dyDescent="0.25"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</row>
    <row r="352" spans="15:69" x14ac:dyDescent="0.25"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</row>
    <row r="353" spans="15:69" x14ac:dyDescent="0.25"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</row>
    <row r="354" spans="15:69" x14ac:dyDescent="0.25"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</row>
    <row r="355" spans="15:69" x14ac:dyDescent="0.25"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</row>
    <row r="356" spans="15:69" x14ac:dyDescent="0.25"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</row>
    <row r="357" spans="15:69" x14ac:dyDescent="0.25"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</row>
    <row r="358" spans="15:69" x14ac:dyDescent="0.25"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</row>
    <row r="359" spans="15:69" x14ac:dyDescent="0.25"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</row>
    <row r="360" spans="15:69" x14ac:dyDescent="0.25"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</row>
    <row r="361" spans="15:69" x14ac:dyDescent="0.25"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</row>
    <row r="362" spans="15:69" x14ac:dyDescent="0.25"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</row>
    <row r="363" spans="15:69" x14ac:dyDescent="0.25"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</row>
    <row r="364" spans="15:69" x14ac:dyDescent="0.25"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</row>
    <row r="365" spans="15:69" x14ac:dyDescent="0.25"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</row>
    <row r="366" spans="15:69" x14ac:dyDescent="0.25"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</row>
    <row r="367" spans="15:69" x14ac:dyDescent="0.25"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</row>
    <row r="368" spans="15:69" x14ac:dyDescent="0.25"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</row>
    <row r="369" spans="15:69" x14ac:dyDescent="0.25"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</row>
    <row r="370" spans="15:69" x14ac:dyDescent="0.25"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</row>
    <row r="371" spans="15:69" x14ac:dyDescent="0.25"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</row>
    <row r="372" spans="15:69" x14ac:dyDescent="0.25"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</row>
    <row r="373" spans="15:69" x14ac:dyDescent="0.25"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</row>
    <row r="374" spans="15:69" x14ac:dyDescent="0.25"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</row>
    <row r="375" spans="15:69" x14ac:dyDescent="0.25"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</row>
    <row r="376" spans="15:69" x14ac:dyDescent="0.25"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</row>
    <row r="377" spans="15:69" x14ac:dyDescent="0.25"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</row>
    <row r="378" spans="15:69" x14ac:dyDescent="0.25"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</row>
    <row r="379" spans="15:69" x14ac:dyDescent="0.25"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</row>
    <row r="380" spans="15:69" x14ac:dyDescent="0.25"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</row>
    <row r="381" spans="15:69" x14ac:dyDescent="0.25"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</row>
    <row r="382" spans="15:69" x14ac:dyDescent="0.25"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</row>
    <row r="383" spans="15:69" x14ac:dyDescent="0.25"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</row>
    <row r="384" spans="15:69" x14ac:dyDescent="0.25"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</row>
    <row r="385" spans="15:69" x14ac:dyDescent="0.25"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</row>
    <row r="386" spans="15:69" x14ac:dyDescent="0.25"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</row>
    <row r="387" spans="15:69" x14ac:dyDescent="0.25"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</row>
    <row r="388" spans="15:69" x14ac:dyDescent="0.25"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</row>
    <row r="389" spans="15:69" x14ac:dyDescent="0.25"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</row>
    <row r="390" spans="15:69" x14ac:dyDescent="0.25"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</row>
    <row r="391" spans="15:69" x14ac:dyDescent="0.25"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</row>
    <row r="392" spans="15:69" x14ac:dyDescent="0.25"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</row>
    <row r="393" spans="15:69" x14ac:dyDescent="0.25"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</row>
    <row r="394" spans="15:69" x14ac:dyDescent="0.25"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</row>
    <row r="395" spans="15:69" x14ac:dyDescent="0.25"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</row>
    <row r="396" spans="15:69" x14ac:dyDescent="0.25"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</row>
  </sheetData>
  <sheetProtection selectLockedCells="1"/>
  <protectedRanges>
    <protectedRange sqref="A11:A13 B13:B15 A16:A18 B18:B20 A21:A23" name="Chapter 7_6"/>
    <protectedRange sqref="A14:A15 B16:B17 A19:A20 B21:B22 A24:A25" name="Chapter 7_7"/>
    <protectedRange sqref="A3:A4" name="Chapter 7_27"/>
    <protectedRange sqref="A5" name="Chapter 7_28"/>
    <protectedRange sqref="A6:A7" name="Chapter 7_29"/>
    <protectedRange sqref="A8:A9" name="Chapter 7_30"/>
    <protectedRange sqref="A10" name="Chapter 7_31"/>
    <protectedRange sqref="B3" name="Chapter 7_32"/>
    <protectedRange sqref="B4:B9" name="Chapter 7_33"/>
    <protectedRange sqref="B10:B11" name="Chapter 7_34"/>
    <protectedRange sqref="B12" name="Chapter 7_35"/>
  </protectedRanges>
  <mergeCells count="19">
    <mergeCell ref="A1:B1"/>
    <mergeCell ref="D1:E1"/>
    <mergeCell ref="G7:I7"/>
    <mergeCell ref="G8:I8"/>
    <mergeCell ref="G1:K2"/>
    <mergeCell ref="G6:I6"/>
    <mergeCell ref="J7:K7"/>
    <mergeCell ref="J8:K8"/>
    <mergeCell ref="J6:K6"/>
    <mergeCell ref="G9:I9"/>
    <mergeCell ref="J9:K9"/>
    <mergeCell ref="M32:M51"/>
    <mergeCell ref="G11:H14"/>
    <mergeCell ref="I11:K14"/>
    <mergeCell ref="H27:I29"/>
    <mergeCell ref="J27:L29"/>
    <mergeCell ref="M5:M25"/>
    <mergeCell ref="G10:I10"/>
    <mergeCell ref="J10:K1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Mann_Whitney U Test</vt:lpstr>
    </vt:vector>
  </TitlesOfParts>
  <Company>Thompson Rivers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mmahbobi</dc:creator>
  <cp:lastModifiedBy>Brendan Lane</cp:lastModifiedBy>
  <dcterms:created xsi:type="dcterms:W3CDTF">2015-06-01T21:33:38Z</dcterms:created>
  <dcterms:modified xsi:type="dcterms:W3CDTF">2015-12-16T00:47:47Z</dcterms:modified>
</cp:coreProperties>
</file>